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jnik\Desktop\Fotonaponska elektrana\2025\"/>
    </mc:Choice>
  </mc:AlternateContent>
  <xr:revisionPtr revIDLastSave="0" documentId="13_ncr:1_{905E5DB6-C7C3-40CD-ABBE-E6A7A964D481}" xr6:coauthVersionLast="47" xr6:coauthVersionMax="47" xr10:uidLastSave="{00000000-0000-0000-0000-000000000000}"/>
  <bookViews>
    <workbookView xWindow="-120" yWindow="-120" windowWidth="29040" windowHeight="15840" xr2:uid="{12A68600-F686-473F-91E8-16235254BC3F}"/>
  </bookViews>
  <sheets>
    <sheet name="elektro" sheetId="1" r:id="rId1"/>
  </sheets>
  <definedNames>
    <definedName name="_xlnm.Print_Titles" localSheetId="0">elektro!$1:$1</definedName>
    <definedName name="_xlnm.Print_Area" localSheetId="0">elektro!$A$1:$F$117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1" l="1"/>
  <c r="F28" i="1"/>
  <c r="F31" i="1" l="1"/>
  <c r="F49" i="1" l="1"/>
  <c r="F48" i="1"/>
  <c r="F62" i="1" l="1"/>
  <c r="A66" i="1" l="1"/>
  <c r="B93" i="1" l="1"/>
  <c r="A93" i="1"/>
  <c r="B55" i="1"/>
  <c r="A55" i="1"/>
  <c r="F53" i="1"/>
  <c r="F51" i="1"/>
  <c r="F50" i="1"/>
  <c r="F52" i="1"/>
  <c r="F45" i="1"/>
  <c r="F44" i="1"/>
  <c r="F32" i="1" l="1"/>
  <c r="F21" i="1" l="1"/>
  <c r="F20" i="1"/>
  <c r="F19" i="1"/>
  <c r="A91" i="1"/>
  <c r="B91" i="1"/>
  <c r="B23" i="1"/>
  <c r="A23" i="1"/>
  <c r="F23" i="1" l="1"/>
  <c r="E91" i="1" s="1"/>
  <c r="F91" i="1" s="1"/>
  <c r="F63" i="1" l="1"/>
  <c r="A90" i="1" l="1"/>
  <c r="A92" i="1"/>
  <c r="A94" i="1"/>
  <c r="A95" i="1"/>
  <c r="A96" i="1"/>
  <c r="B96" i="1"/>
  <c r="B95" i="1"/>
  <c r="B94" i="1"/>
  <c r="B92" i="1"/>
  <c r="B90" i="1"/>
  <c r="A86" i="1"/>
  <c r="A77" i="1"/>
  <c r="F81" i="1"/>
  <c r="F82" i="1"/>
  <c r="F83" i="1"/>
  <c r="F71" i="1"/>
  <c r="F72" i="1"/>
  <c r="F73" i="1"/>
  <c r="F74" i="1"/>
  <c r="F75" i="1"/>
  <c r="F70" i="1"/>
  <c r="F60" i="1"/>
  <c r="F61" i="1"/>
  <c r="F46" i="1"/>
  <c r="F47" i="1"/>
  <c r="F64" i="1"/>
  <c r="F59" i="1"/>
  <c r="F29" i="1"/>
  <c r="F30" i="1"/>
  <c r="F33" i="1"/>
  <c r="F34" i="1"/>
  <c r="F37" i="1"/>
  <c r="F35" i="1"/>
  <c r="F36" i="1"/>
  <c r="F38" i="1"/>
  <c r="F27" i="1"/>
  <c r="F13" i="1"/>
  <c r="F12" i="1"/>
  <c r="F86" i="1" l="1"/>
  <c r="E96" i="1"/>
  <c r="F96" i="1" s="1"/>
  <c r="F55" i="1"/>
  <c r="E93" i="1" s="1"/>
  <c r="F93" i="1" s="1"/>
  <c r="F66" i="1"/>
  <c r="E94" i="1" s="1"/>
  <c r="F94" i="1" s="1"/>
  <c r="F40" i="1"/>
  <c r="E92" i="1" s="1"/>
  <c r="F92" i="1" s="1"/>
  <c r="F77" i="1"/>
  <c r="E95" i="1" s="1"/>
  <c r="F95" i="1" s="1"/>
  <c r="F15" i="1"/>
  <c r="E90" i="1" s="1"/>
  <c r="F90" i="1" s="1"/>
  <c r="F98" i="1" l="1"/>
  <c r="B86" i="1"/>
  <c r="B77" i="1" l="1"/>
  <c r="B66" i="1"/>
  <c r="B40" i="1"/>
  <c r="A40" i="1"/>
  <c r="B15" i="1"/>
  <c r="A15" i="1"/>
  <c r="F99" i="1" l="1"/>
  <c r="F100" i="1" s="1"/>
</calcChain>
</file>

<file path=xl/sharedStrings.xml><?xml version="1.0" encoding="utf-8"?>
<sst xmlns="http://schemas.openxmlformats.org/spreadsheetml/2006/main" count="135" uniqueCount="72">
  <si>
    <t>br.</t>
  </si>
  <si>
    <t>Opis  stavke</t>
  </si>
  <si>
    <t>Jed. mjera</t>
  </si>
  <si>
    <t>Količina</t>
  </si>
  <si>
    <t>Jed. cijena</t>
  </si>
  <si>
    <t>Ukupno</t>
  </si>
  <si>
    <t>A</t>
  </si>
  <si>
    <t xml:space="preserve"> </t>
  </si>
  <si>
    <t>m</t>
  </si>
  <si>
    <t>UKUPNO:</t>
  </si>
  <si>
    <t>B</t>
  </si>
  <si>
    <t>kom</t>
  </si>
  <si>
    <t>kpl</t>
  </si>
  <si>
    <t>C</t>
  </si>
  <si>
    <t>Odgovarajuće redne stezaljke</t>
  </si>
  <si>
    <t>E</t>
  </si>
  <si>
    <t>D</t>
  </si>
  <si>
    <t>F</t>
  </si>
  <si>
    <t>UKUPNO bez PDV-a:</t>
  </si>
  <si>
    <t>UKUPNO :</t>
  </si>
  <si>
    <t xml:space="preserve">Fotonaponska elektrana </t>
  </si>
  <si>
    <t>Ostali spojni i montažni materija</t>
  </si>
  <si>
    <t>Stezaljke, spojni vodovi odgovarajućeg presjeka i boja plastični kabel kanali sitni montažni pribor i spojni materijal.</t>
  </si>
  <si>
    <t>Spojnice šina</t>
  </si>
  <si>
    <t>Rubni prihvatnici panela</t>
  </si>
  <si>
    <t>Centralni prihvatnici panela</t>
  </si>
  <si>
    <t>G</t>
  </si>
  <si>
    <r>
      <rPr>
        <b/>
        <sz val="8"/>
        <color theme="1"/>
        <rFont val="Arial"/>
        <family val="2"/>
      </rPr>
      <t>Izrada dokumentacije za puštanje u pogon</t>
    </r>
    <r>
      <rPr>
        <sz val="8"/>
        <color theme="1"/>
        <rFont val="Arial"/>
        <family val="2"/>
      </rPr>
      <t xml:space="preserve">
• Elaborat utjecaja elektrane na mrežu
• Elaborat podešenja zaštite
• Plan i program ispitivanja elektrane u probnom radu (PPI) sukladno pravilima HEP-a te usklađivanje PPI sa lokalnim HEP ODS
- uključuje trošak izdavanja podataka o mreži
- uključuje trošak svih potrebnih revizija do usuglašavanja elaborata</t>
    </r>
  </si>
  <si>
    <r>
      <rPr>
        <b/>
        <sz val="8"/>
        <color theme="1"/>
        <rFont val="Arial"/>
        <family val="2"/>
      </rPr>
      <t>Ispitivanja i mjerenja</t>
    </r>
    <r>
      <rPr>
        <sz val="8"/>
        <color theme="1"/>
        <rFont val="Arial"/>
        <family val="2"/>
      </rPr>
      <t xml:space="preserve">
• Ispitivanje sunčane elektrane sukladno PPI i izrada izvješća
• Mjerenje kvalitete električne energije 7+7 dana i izvješće
• Beznaponska i naponska mjerenja i izdavanje atesta</t>
    </r>
  </si>
  <si>
    <r>
      <t>Tehnička specifikacija materijala i radnog vremena</t>
    </r>
    <r>
      <rPr>
        <sz val="8"/>
        <color theme="1"/>
        <rFont val="Arial"/>
        <family val="2"/>
        <charset val="238"/>
      </rPr>
      <t xml:space="preserve"> za izradu elektrotehničkih instalacija fotonaponske elektrane. </t>
    </r>
  </si>
  <si>
    <t>Fotonaponska oprema</t>
  </si>
  <si>
    <t>Razvodni ormari (AC i DC)</t>
  </si>
  <si>
    <r>
      <rPr>
        <b/>
        <sz val="8"/>
        <color theme="1"/>
        <rFont val="Arial"/>
        <family val="2"/>
      </rPr>
      <t>Aluminijska šina</t>
    </r>
    <r>
      <rPr>
        <sz val="8"/>
        <color theme="1"/>
        <rFont val="Arial"/>
        <family val="2"/>
      </rPr>
      <t xml:space="preserve"> - prilagođena za montiranje FN panela dužine 4200 mm</t>
    </r>
  </si>
  <si>
    <r>
      <rPr>
        <b/>
        <sz val="8"/>
        <color theme="1"/>
        <rFont val="Arial"/>
        <family val="2"/>
      </rPr>
      <t xml:space="preserve">Vici, podnožne stopice, </t>
    </r>
    <r>
      <rPr>
        <sz val="8"/>
        <color theme="1"/>
        <rFont val="Arial"/>
        <family val="2"/>
      </rPr>
      <t>ostali spojni i montažni materijal.</t>
    </r>
  </si>
  <si>
    <t>Nosiva konstrukcija panela fotonaponske elektrane</t>
  </si>
  <si>
    <t xml:space="preserve">Nabavka, isporuka, ugradnja i parametriranje te puštanje u rad slijedećih elemenata ili tehnički i cjenovno jednakovrijednih. Sve doljnje stavke uključuju sve troškove vezane za nabavu, isporuku, ugradnju i parametriranje specificirane opreme.
</t>
  </si>
  <si>
    <r>
      <rPr>
        <b/>
        <sz val="8"/>
        <color theme="1"/>
        <rFont val="Arial"/>
        <family val="2"/>
      </rPr>
      <t xml:space="preserve">DC-FN kabel  PV1-F 6 mm² </t>
    </r>
    <r>
      <rPr>
        <sz val="8"/>
        <color theme="1"/>
        <rFont val="Arial"/>
        <family val="2"/>
      </rPr>
      <t xml:space="preserve">dvostruko izoliran, pokositren, potrebno ga je isporučiti u različitim bojama (crvena (+) i plava (-)) </t>
    </r>
  </si>
  <si>
    <r>
      <rPr>
        <b/>
        <sz val="8"/>
        <color theme="1"/>
        <rFont val="Arial"/>
        <family val="2"/>
      </rPr>
      <t>Pocinčana metalna kanalica s poklopcem</t>
    </r>
    <r>
      <rPr>
        <sz val="8"/>
        <color theme="1"/>
        <rFont val="Arial"/>
        <family val="2"/>
      </rPr>
      <t>. PKU100. Stavka uključuje potreban montažni pribor, koljena, pripadajući poklopac kabel kanala, kabelske pregrade, uvodnice na mjestima izlaza kabela iz regala te sav potreban pribor za spajanje. IP 40, IK 08.</t>
    </r>
  </si>
  <si>
    <t>Kabliranje i uzemljenje fotonaponske elektrane</t>
  </si>
  <si>
    <t>Izrada dokumentacije, stručni nadzor pri gradnji i ispitivanja i mjerenja</t>
  </si>
  <si>
    <t>Sustav za daljinski nadzor</t>
  </si>
  <si>
    <t xml:space="preserve">REKAPITULACIJA    </t>
  </si>
  <si>
    <t>Prilagodba postojeće telekomunikacijske instalacije, spajanje i konfiguracija opreme, educiranje korisnika.</t>
  </si>
  <si>
    <t>Izvesti sva korektna spajanja elemenata u ormaru</t>
  </si>
  <si>
    <t>Formiranje sabirnica (L1, L2, L3, N,  PE, jedno potencijalna)uključujući materijal</t>
  </si>
  <si>
    <r>
      <rPr>
        <b/>
        <sz val="8"/>
        <color theme="1"/>
        <rFont val="Arial"/>
        <family val="2"/>
      </rPr>
      <t>Kabel za uzemljenje metalnih masa</t>
    </r>
    <r>
      <rPr>
        <sz val="8"/>
        <color theme="1"/>
        <rFont val="Arial"/>
        <family val="2"/>
      </rPr>
      <t xml:space="preserve"> H07V-K 16mm² (žuto-zelena)</t>
    </r>
  </si>
  <si>
    <r>
      <rPr>
        <b/>
        <sz val="8"/>
        <color theme="1"/>
        <rFont val="Arial"/>
        <family val="2"/>
      </rPr>
      <t xml:space="preserve">Konektori MC4 </t>
    </r>
    <r>
      <rPr>
        <sz val="8"/>
        <color theme="1"/>
        <rFont val="Arial"/>
        <family val="2"/>
      </rPr>
      <t xml:space="preserve"> (muški + ženski)</t>
    </r>
  </si>
  <si>
    <r>
      <rPr>
        <b/>
        <sz val="8"/>
        <color theme="1"/>
        <rFont val="Arial"/>
        <family val="2"/>
      </rPr>
      <t>Energetski distribucijski i signalni kabel</t>
    </r>
    <r>
      <rPr>
        <sz val="8"/>
        <color theme="1"/>
        <rFont val="Arial"/>
        <family val="2"/>
      </rPr>
      <t xml:space="preserve"> za statičnu upotrebu na otvorenom (bakar) NYY 5x10mm²</t>
    </r>
  </si>
  <si>
    <r>
      <rPr>
        <b/>
        <sz val="8"/>
        <color theme="1"/>
        <rFont val="Arial"/>
        <family val="2"/>
      </rPr>
      <t>PNT cijev</t>
    </r>
    <r>
      <rPr>
        <sz val="8"/>
        <color theme="1"/>
        <rFont val="Arial"/>
        <family val="2"/>
      </rPr>
      <t xml:space="preserve"> za instalacije sa pripadnim obujmicama, vanjskog promjera 25 mm</t>
    </r>
  </si>
  <si>
    <r>
      <rPr>
        <b/>
        <sz val="8"/>
        <color theme="1"/>
        <rFont val="Arial"/>
        <family val="2"/>
      </rPr>
      <t>Razdjelni AC/DC ormar,</t>
    </r>
    <r>
      <rPr>
        <sz val="8"/>
        <color theme="1"/>
        <rFont val="Arial"/>
        <family val="2"/>
      </rPr>
      <t xml:space="preserve"> Zidni metalni, izrađen od pocinčanog čeličnog lima deb. 2 mm, praškasto lakiran (dimenzije prije narudžbe provjeriti po slaganju svih elemenata te uz rezervni slobodni prostor 30 %), u stupnju zaštite IP65 IK10, sa tipskom bravicom s ključem. Oznaku razdjelnika, natpise na vratima, izvode kabela iz ormara prema strujnim krugovima izvesti na graviranim plastičnim pločicama, a svu opremu u razdjelniku označiti trajnim oznakama prema jednopolnoj shemi sukladno tehničkom opisu. U ormar isporučiti i ugraditi opremu koja će biti dana jednopolnom shemom u Izvedbenom projektu. </t>
    </r>
  </si>
  <si>
    <r>
      <rPr>
        <b/>
        <sz val="8"/>
        <color theme="1"/>
        <rFont val="Arial"/>
        <family val="2"/>
      </rPr>
      <t>Razdjelni ormar FN-EES,</t>
    </r>
    <r>
      <rPr>
        <sz val="8"/>
        <color theme="1"/>
        <rFont val="Arial"/>
        <family val="2"/>
      </rPr>
      <t xml:space="preserve"> Zidni metalni, izrađen od pocinčanog čeličnog lima deb. 2 mm, praškasto lakiran (dimenzije prije narudžbe provjeriti po slaganju svih elemenata te uz rezervni slobodni prostor 30 %), u stupnju zaštite IP65 IK10, sa tipskom bravicom s ključem. Oznaku razdjelnika, natpise na vratima, izvode kabela iz ormara prema strujnim krugovima izvesti na graviranim plastičnim pločicama, a svu opremu u razdjelniku označiti trajnim oznakama prema jednopolnoj shemi sukladno tehničkom opisu. U ormar isporučiti i ugraditi opremu koja će biti dana jednopolnom shemom u Izvedbenom projektu. </t>
    </r>
  </si>
  <si>
    <r>
      <t>Stručni nadzor nad izvođenjem radova elektrotehničkih instalacija</t>
    </r>
    <r>
      <rPr>
        <sz val="8"/>
        <color theme="1"/>
        <rFont val="Arial"/>
        <family val="2"/>
      </rPr>
      <t xml:space="preserve">
• Imenovanje nadzornog inženjera za elektrotehničke radove.
• Vršenje nadzora nad izvođenjem elektrotehničkih radova u skladu s projektnom dokumentacijom za izvođenje sukladno Zakonu o gradnji te važećim propisima.
• Vršenje kontrole kvalitete izvedenih radova, ugrađenih materijala i opreme putem atestne dokumentacije za materijale, svjedodžbi o ispitivanju, garantnih listova i slično.
• Otvaranje, kontrolu i ovjeru gradilišne dokumentacije: Građevinskog dnevnika, Građevinske knjige te vršenje kontrole i ovjeravanje privremenih mjesečnih te okončane situacije.
• Praćenje napredovanja radova, analiza uzroka eventualnih zakašnjenja te interveniranje radi svladavanja objektivnih razloga zakašnjenja i dovođenja tijeka radova u sklad s rokom izvođenja radova.
• Davanje uputa Izvođaču za ispravno, kvalitetno i što ekonomičnije izvođenje radova prema odobrenim projektima i eventualnim naknadnim izmjenama i dopunama, a u skladu s važećim propisima, normama i standardima.
• Davanje uputa, kontrola i na licu mjesta pregledavanje, utvrđivanje i preuzimanje pojedine faze izvedenih radova putem građevinskog dnevnika.
• Aktivno sudjelovanje na operativnim i drugim sastancima.
• Pravovremeno davanje potrebnih objašnjenja projekta i ostale dokumentacije na gradilištu te rješavanje pojedinih detalja izvedbe na zahtjev izvođača i to u suradnji i uz suglasnost projektanta putem Građevinskog dnevnika.
• Suradnja s projektantom i predstavnikom naručitelja kod rješavanja pojedinih tehničkih pitanja, što uključuje i potrebe za izmjenom dijela projektnih rješenja - nadzorni inženjer će iste projektno obraditi, predložiti projektantu i na tako predložena rješenja ishoditi pisanu suglasnost projektanta.
• Obrada zahtjeva izvođača za dodatnim radovima koji nisu predviđeni ugovornim troškovnikom uz pismenu suglasnost projektanta i naručitelja.
• Izrada završnog izvješća nadzornih inženjera za elektrotehničke radove nakon završetka radova prije održavanja tehničkog pregleda.
• Priprema svih dopisa i dokumentacije te sudjelovanje na tehničkom pregledu.</t>
    </r>
  </si>
  <si>
    <r>
      <rPr>
        <b/>
        <sz val="8"/>
        <color theme="1"/>
        <rFont val="Arial"/>
        <family val="2"/>
      </rPr>
      <t xml:space="preserve">Fotonaponski paneli </t>
    </r>
    <r>
      <rPr>
        <sz val="8"/>
        <color theme="1"/>
        <rFont val="Arial"/>
        <family val="2"/>
      </rPr>
      <t xml:space="preserve">nazivne snage 450Wp, tip: monokristalne half-cut, min. učinkovitosti 20%, 144 čelije dimenzija 156mm x156mm, minimalno 3 bypass diode, nazivne struje (±10%): 8,77A, nazivnog napona (±10%): 41V,maksimalnog napona sustava 1000V, Temperaturno područje (±10%): od -40 °C do +85 °C. Otpornosti na maksimalno opterećenje od (±10%): 5400 Pa, otpornost na tuču (±10%): promjer zrna 25 mm pri 23 m/s. Približnih dimenzija (VxŠxD ±10%): 2108mm x 1048mm x 40mm, mase približno (±10%): 24 kg. Okvir izrađen od aluminija sa dvostrukom stjenkom i otvorima za drenažu, priključna kutija u stupnju zaštite minimalno IP66, spojni kabel: bakar 4mm² s izolacijom otpornom na sunčevo zračenje i atmorsferilije, spojnice tip MC4
</t>
    </r>
  </si>
  <si>
    <r>
      <rPr>
        <b/>
        <sz val="8"/>
        <color theme="1"/>
        <rFont val="Arial"/>
        <family val="2"/>
      </rPr>
      <t>Izmjenjivač</t>
    </r>
    <r>
      <rPr>
        <sz val="8"/>
        <color theme="1"/>
        <rFont val="Arial"/>
        <family val="2"/>
      </rPr>
      <t xml:space="preserve"> nazivne snage minimalno 20,5kW DC odnosno 20kW AC, maksimalni napon DC strujnog kruga 1000V, minimalno podržava maksimalnu struju stringa 22A, minimalan broj MPPT ulaza: 4, nazivni napon MPPT ulaza od 200V do 1000V, Nazivni napon AC 400V 3f, 50 Hz, Izmjenjivač ima sljedeće tipove zaštite: nad-naponska, pod-naponska, nad-frekvencijska, pod-frekvencijska, RCD strujna zaštitna sklopka sa sprječavanjem injektiranja istosmjerne komponente u mrežu. Efikasnost pretvorbe minimalno 98,2%, Stupanj zaštite minimalno IP65, približnih dimenzija (VxŠxD ±10%): 675mm x 591,8mm x 227,5mm.
Ugrađena mrežna komunikacija: WiFi 2.4 GHz 802.11b/g/n, Ethernet (RJ45), RS-485
Podržava komunikacijske protokole: Modbus RTU / TCP, Aurora Protokol</t>
    </r>
  </si>
  <si>
    <r>
      <rPr>
        <b/>
        <sz val="8"/>
        <color theme="1"/>
        <rFont val="Arial"/>
        <family val="2"/>
      </rPr>
      <t>F/UTP PE CAT 5e</t>
    </r>
    <r>
      <rPr>
        <sz val="8"/>
        <color theme="1"/>
        <rFont val="Arial"/>
        <family val="2"/>
      </rPr>
      <t xml:space="preserve"> namijenjen za vanjsku upotrebu ili direktno polaganje u zemlju Stavka uključuje pripadne konektore.</t>
    </r>
  </si>
  <si>
    <r>
      <rPr>
        <b/>
        <sz val="8"/>
        <color theme="1"/>
        <rFont val="Arial"/>
        <family val="2"/>
      </rPr>
      <t>Softwerski paket</t>
    </r>
    <r>
      <rPr>
        <sz val="8"/>
        <color theme="1"/>
        <rFont val="Arial"/>
        <family val="2"/>
      </rPr>
      <t xml:space="preserve"> za praćenje rada fotonaponske elektrane. HTML sučelje, mogućnost pristupa putem web browsera, Android i iOS aplikacije.</t>
    </r>
  </si>
  <si>
    <r>
      <rPr>
        <b/>
        <sz val="8"/>
        <color theme="1"/>
        <rFont val="Arial"/>
        <family val="2"/>
      </rPr>
      <t>DC zaštitni prekidač</t>
    </r>
    <r>
      <rPr>
        <sz val="8"/>
        <color theme="1"/>
        <rFont val="Arial"/>
        <family val="2"/>
      </rPr>
      <t xml:space="preserve">   C karakteristika, 16A DC, prekidna moć: 10 kA, 2 pola</t>
    </r>
  </si>
  <si>
    <t>Priključak na postojeći EES</t>
  </si>
  <si>
    <r>
      <rPr>
        <b/>
        <sz val="8"/>
        <color theme="1"/>
        <rFont val="Arial"/>
        <family val="2"/>
      </rPr>
      <t xml:space="preserve">Napojni vodič </t>
    </r>
    <r>
      <rPr>
        <sz val="8"/>
        <color theme="1"/>
        <rFont val="Arial"/>
        <family val="2"/>
      </rPr>
      <t>P/F 16mm²  (crna)</t>
    </r>
  </si>
  <si>
    <t>Bušenje vertikalnih i horizontalnih prodora kroz A/B ploču sukladno Izvedbenom projektu</t>
  </si>
  <si>
    <t>Saniranje zidova, podova i stropova nakon završetka radova. Vračanje u prijašnje stanje.</t>
  </si>
  <si>
    <r>
      <rPr>
        <b/>
        <sz val="8"/>
        <color theme="1"/>
        <rFont val="Arial"/>
        <family val="2"/>
      </rPr>
      <t>Odvodnik prenapona DC</t>
    </r>
    <r>
      <rPr>
        <sz val="8"/>
        <color theme="1"/>
        <rFont val="Arial"/>
        <family val="2"/>
      </rPr>
      <t xml:space="preserve"> 2P, tip 1+2 (B+C), 1100 VDC 12,5 kA</t>
    </r>
  </si>
  <si>
    <r>
      <rPr>
        <b/>
        <sz val="8"/>
        <color theme="1"/>
        <rFont val="Arial"/>
        <family val="2"/>
      </rPr>
      <t xml:space="preserve">Gljivasta tipka, </t>
    </r>
    <r>
      <rPr>
        <sz val="8"/>
        <color theme="1"/>
        <rFont val="Arial"/>
        <family val="2"/>
      </rPr>
      <t xml:space="preserve">crvena, deblokada zakretom, 5A/230V AC-15, 40mm, IP65, stavka uključuje montažu na vrata ormara </t>
    </r>
  </si>
  <si>
    <r>
      <rPr>
        <b/>
        <sz val="8"/>
        <color theme="1"/>
        <rFont val="Arial"/>
        <family val="2"/>
      </rPr>
      <t xml:space="preserve">Oznaka upozorenja. </t>
    </r>
    <r>
      <rPr>
        <sz val="8"/>
        <color theme="1"/>
        <rFont val="Arial"/>
        <family val="2"/>
      </rPr>
      <t>Dobava i postavljanje pločice s natpisom "OPREZ: fotonaponska elektrana na objektu, visoki istosmjerni napon 1000V kod danjeg svjetla." Natpis je potrebnoizraditi jednostavnim i čitkim fontomna latiničnom pismu.</t>
    </r>
  </si>
  <si>
    <t>Elektrotehnički radovi i oprema - FN elektrana OŠ IBM Strizivojna Eg1382.25</t>
  </si>
  <si>
    <r>
      <t xml:space="preserve">Odvodnik prenapona AC </t>
    </r>
    <r>
      <rPr>
        <sz val="8"/>
        <rFont val="Arial"/>
        <family val="2"/>
      </rPr>
      <t>klasa C 20kA/280VAC 4P</t>
    </r>
  </si>
  <si>
    <r>
      <rPr>
        <b/>
        <sz val="8"/>
        <rFont val="Arial"/>
        <family val="2"/>
      </rPr>
      <t>Četveropolna rastavljačka pruga</t>
    </r>
    <r>
      <rPr>
        <sz val="8"/>
        <rFont val="Arial"/>
        <family val="2"/>
      </rPr>
      <t xml:space="preserve"> TOP 160A, s umetcima gG 4x50A</t>
    </r>
  </si>
  <si>
    <r>
      <rPr>
        <b/>
        <sz val="8"/>
        <rFont val="Arial"/>
        <family val="2"/>
      </rPr>
      <t>Automatski osigurači</t>
    </r>
    <r>
      <rPr>
        <sz val="8"/>
        <rFont val="Arial"/>
        <family val="2"/>
      </rPr>
      <t xml:space="preserve"> C50A/3 , 10kA</t>
    </r>
  </si>
  <si>
    <r>
      <rPr>
        <b/>
        <sz val="8"/>
        <rFont val="Arial"/>
        <family val="2"/>
      </rPr>
      <t>RCD - FID sklopka</t>
    </r>
    <r>
      <rPr>
        <sz val="8"/>
        <rFont val="Arial"/>
        <family val="2"/>
      </rPr>
      <t xml:space="preserve"> 50/0,03A Tip-A (osjetljiva na pulsne struje), 10kA 4P</t>
    </r>
  </si>
  <si>
    <r>
      <rPr>
        <b/>
        <sz val="8"/>
        <rFont val="Arial"/>
        <family val="2"/>
      </rPr>
      <t>Četveropolna rastavljačka pruga</t>
    </r>
    <r>
      <rPr>
        <sz val="8"/>
        <rFont val="Arial"/>
        <family val="2"/>
      </rPr>
      <t xml:space="preserve"> TOP 160A, s umetcima gG 4x100A</t>
    </r>
  </si>
  <si>
    <r>
      <rPr>
        <b/>
        <sz val="8"/>
        <rFont val="Arial"/>
        <family val="2"/>
      </rPr>
      <t>Nosači prilagođeni krovu</t>
    </r>
    <r>
      <rPr>
        <sz val="8"/>
        <rFont val="Arial"/>
        <family val="2"/>
      </rPr>
      <t xml:space="preserve"> s otpornošću na teret i utjecaj vjetra prilagođena objektu i tipu pokrova</t>
    </r>
  </si>
  <si>
    <t>PDV: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</si>
</sst>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.00\ [$€-1]"/>
    <numFmt numFmtId="165" formatCode="_-* #,##0.00\ [$€-1]_-;\-* #,##0.00\ [$€-1]_-;_-* &quot;-&quot;??\ [$€-1]_-;_-@_-"/>
  </numFmts>
  <fonts count="20">
    <font>
      <sz val="10"/>
      <color theme="1"/>
      <name val="Arial"/>
      <family val="2"/>
      <charset val="238"/>
    </font>
    <font>
      <sz val="8"/>
      <color theme="1"/>
      <name val="Arial"/>
      <family val="2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</font>
    <font>
      <sz val="10"/>
      <name val="Arial"/>
      <family val="2"/>
      <charset val="238"/>
    </font>
    <font>
      <sz val="8"/>
      <name val="Arial Unicode MS"/>
      <family val="2"/>
    </font>
    <font>
      <sz val="11"/>
      <color indexed="8"/>
      <name val="Calibri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12"/>
      <name val="Arial"/>
      <family val="2"/>
      <charset val="238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F4F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rgb="FFEFF4F5"/>
      </top>
      <bottom style="thin">
        <color rgb="FFEFF4F5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0" fontId="5" fillId="0" borderId="1" applyAlignment="0">
      <alignment horizontal="left" vertical="center" wrapText="1"/>
    </xf>
    <xf numFmtId="0" fontId="7" fillId="0" borderId="0"/>
    <xf numFmtId="0" fontId="8" fillId="0" borderId="0" applyNumberFormat="0" applyFill="0" applyBorder="0" applyAlignment="0" applyProtection="0"/>
    <xf numFmtId="0" fontId="5" fillId="0" borderId="0"/>
    <xf numFmtId="0" fontId="9" fillId="0" borderId="0"/>
    <xf numFmtId="44" fontId="5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86">
    <xf numFmtId="0" fontId="0" fillId="0" borderId="0" xfId="0"/>
    <xf numFmtId="0" fontId="1" fillId="3" borderId="2" xfId="2" applyFont="1" applyFill="1" applyBorder="1" applyAlignment="1">
      <alignment horizontal="center" vertical="center"/>
    </xf>
    <xf numFmtId="0" fontId="1" fillId="3" borderId="0" xfId="2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1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" fillId="3" borderId="0" xfId="2" applyFont="1" applyFill="1" applyBorder="1" applyAlignment="1">
      <alignment vertical="center"/>
    </xf>
    <xf numFmtId="0" fontId="1" fillId="0" borderId="1" xfId="2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0" fontId="6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1" fillId="3" borderId="0" xfId="0" applyFont="1" applyFill="1" applyAlignment="1">
      <alignment horizontal="left" vertical="top"/>
    </xf>
    <xf numFmtId="0" fontId="1" fillId="3" borderId="2" xfId="2" applyFont="1" applyFill="1" applyBorder="1" applyAlignment="1">
      <alignment horizontal="left" vertical="top" wrapText="1"/>
    </xf>
    <xf numFmtId="0" fontId="1" fillId="3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0" fontId="1" fillId="3" borderId="2" xfId="2" applyFont="1" applyFill="1" applyBorder="1" applyAlignment="1">
      <alignment vertical="top" wrapText="1"/>
    </xf>
    <xf numFmtId="0" fontId="6" fillId="2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center" vertical="top"/>
    </xf>
    <xf numFmtId="0" fontId="6" fillId="3" borderId="2" xfId="2" applyFont="1" applyFill="1" applyBorder="1" applyAlignment="1">
      <alignment vertical="top" wrapText="1"/>
    </xf>
    <xf numFmtId="0" fontId="0" fillId="3" borderId="0" xfId="0" applyFill="1" applyAlignment="1">
      <alignment vertical="top"/>
    </xf>
    <xf numFmtId="44" fontId="1" fillId="3" borderId="0" xfId="0" applyNumberFormat="1" applyFont="1" applyFill="1" applyAlignment="1">
      <alignment vertical="center"/>
    </xf>
    <xf numFmtId="164" fontId="15" fillId="2" borderId="0" xfId="0" applyNumberFormat="1" applyFont="1" applyFill="1" applyAlignment="1" applyProtection="1">
      <alignment horizontal="right" vertical="center" wrapText="1"/>
      <protection locked="0"/>
    </xf>
    <xf numFmtId="164" fontId="15" fillId="2" borderId="0" xfId="0" applyNumberFormat="1" applyFont="1" applyFill="1" applyAlignment="1">
      <alignment horizontal="right" vertical="center" wrapText="1"/>
    </xf>
    <xf numFmtId="164" fontId="3" fillId="3" borderId="0" xfId="0" applyNumberFormat="1" applyFont="1" applyFill="1" applyAlignment="1" applyProtection="1">
      <alignment horizontal="right" vertical="center"/>
      <protection locked="0"/>
    </xf>
    <xf numFmtId="164" fontId="3" fillId="3" borderId="0" xfId="0" applyNumberFormat="1" applyFont="1" applyFill="1" applyAlignment="1">
      <alignment horizontal="right" vertical="center"/>
    </xf>
    <xf numFmtId="164" fontId="10" fillId="3" borderId="0" xfId="0" applyNumberFormat="1" applyFont="1" applyFill="1" applyAlignment="1" applyProtection="1">
      <alignment horizontal="right" vertical="center"/>
      <protection locked="0"/>
    </xf>
    <xf numFmtId="164" fontId="10" fillId="3" borderId="0" xfId="0" applyNumberFormat="1" applyFont="1" applyFill="1" applyAlignment="1">
      <alignment horizontal="right" vertical="center"/>
    </xf>
    <xf numFmtId="164" fontId="4" fillId="3" borderId="0" xfId="0" applyNumberFormat="1" applyFont="1" applyFill="1" applyAlignment="1" applyProtection="1">
      <alignment horizontal="right" vertical="center" wrapText="1"/>
      <protection locked="0"/>
    </xf>
    <xf numFmtId="164" fontId="4" fillId="3" borderId="0" xfId="0" applyNumberFormat="1" applyFont="1" applyFill="1" applyAlignment="1">
      <alignment horizontal="right" vertical="center" wrapText="1"/>
    </xf>
    <xf numFmtId="164" fontId="6" fillId="3" borderId="0" xfId="0" applyNumberFormat="1" applyFont="1" applyFill="1" applyAlignment="1" applyProtection="1">
      <alignment horizontal="right" vertical="center" wrapText="1"/>
      <protection locked="0"/>
    </xf>
    <xf numFmtId="164" fontId="6" fillId="3" borderId="0" xfId="0" applyNumberFormat="1" applyFont="1" applyFill="1" applyAlignment="1">
      <alignment horizontal="right" vertical="center" wrapText="1"/>
    </xf>
    <xf numFmtId="164" fontId="6" fillId="2" borderId="0" xfId="0" applyNumberFormat="1" applyFont="1" applyFill="1" applyAlignment="1" applyProtection="1">
      <alignment horizontal="right" vertical="center" wrapText="1"/>
      <protection locked="0"/>
    </xf>
    <xf numFmtId="164" fontId="6" fillId="2" borderId="0" xfId="0" applyNumberFormat="1" applyFont="1" applyFill="1" applyAlignment="1">
      <alignment horizontal="right" vertical="center" wrapText="1"/>
    </xf>
    <xf numFmtId="164" fontId="1" fillId="3" borderId="0" xfId="0" applyNumberFormat="1" applyFont="1" applyFill="1" applyAlignment="1" applyProtection="1">
      <alignment horizontal="right" vertical="center"/>
      <protection locked="0"/>
    </xf>
    <xf numFmtId="164" fontId="1" fillId="3" borderId="0" xfId="0" applyNumberFormat="1" applyFont="1" applyFill="1" applyAlignment="1">
      <alignment horizontal="right" vertical="center"/>
    </xf>
    <xf numFmtId="164" fontId="1" fillId="3" borderId="2" xfId="1" applyNumberFormat="1" applyFont="1" applyFill="1" applyBorder="1" applyAlignment="1" applyProtection="1">
      <alignment horizontal="right" vertical="center"/>
      <protection locked="0"/>
    </xf>
    <xf numFmtId="164" fontId="1" fillId="3" borderId="2" xfId="1" applyNumberFormat="1" applyFont="1" applyFill="1" applyBorder="1" applyAlignment="1">
      <alignment horizontal="right" vertical="center"/>
    </xf>
    <xf numFmtId="164" fontId="6" fillId="2" borderId="0" xfId="0" applyNumberFormat="1" applyFont="1" applyFill="1" applyAlignment="1" applyProtection="1">
      <alignment horizontal="right" vertical="center"/>
      <protection locked="0"/>
    </xf>
    <xf numFmtId="164" fontId="6" fillId="3" borderId="0" xfId="0" applyNumberFormat="1" applyFont="1" applyFill="1" applyAlignment="1">
      <alignment horizontal="right" vertical="center"/>
    </xf>
    <xf numFmtId="164" fontId="6" fillId="3" borderId="0" xfId="0" applyNumberFormat="1" applyFont="1" applyFill="1" applyAlignment="1" applyProtection="1">
      <alignment horizontal="right" vertical="center"/>
      <protection locked="0"/>
    </xf>
    <xf numFmtId="164" fontId="0" fillId="3" borderId="0" xfId="0" applyNumberFormat="1" applyFill="1" applyAlignment="1" applyProtection="1">
      <alignment horizontal="right" vertical="center"/>
      <protection locked="0"/>
    </xf>
    <xf numFmtId="164" fontId="0" fillId="3" borderId="0" xfId="0" applyNumberFormat="1" applyFill="1" applyAlignment="1">
      <alignment horizontal="right" vertical="center"/>
    </xf>
    <xf numFmtId="164" fontId="13" fillId="2" borderId="0" xfId="0" applyNumberFormat="1" applyFont="1" applyFill="1" applyAlignment="1" applyProtection="1">
      <alignment horizontal="right" vertical="center"/>
      <protection locked="0"/>
    </xf>
    <xf numFmtId="164" fontId="13" fillId="2" borderId="0" xfId="0" applyNumberFormat="1" applyFont="1" applyFill="1" applyAlignment="1">
      <alignment horizontal="right" vertical="center"/>
    </xf>
    <xf numFmtId="164" fontId="1" fillId="3" borderId="0" xfId="1" applyNumberFormat="1" applyFont="1" applyFill="1" applyBorder="1" applyAlignment="1">
      <alignment horizontal="right" vertical="center"/>
    </xf>
    <xf numFmtId="164" fontId="16" fillId="3" borderId="0" xfId="0" applyNumberFormat="1" applyFont="1" applyFill="1" applyAlignment="1" applyProtection="1">
      <alignment horizontal="right" vertical="center"/>
      <protection locked="0"/>
    </xf>
    <xf numFmtId="164" fontId="16" fillId="3" borderId="0" xfId="0" applyNumberFormat="1" applyFont="1" applyFill="1" applyAlignment="1">
      <alignment horizontal="right" vertical="center"/>
    </xf>
    <xf numFmtId="164" fontId="14" fillId="3" borderId="0" xfId="0" applyNumberFormat="1" applyFont="1" applyFill="1" applyAlignment="1" applyProtection="1">
      <alignment vertical="center"/>
      <protection locked="0"/>
    </xf>
    <xf numFmtId="164" fontId="14" fillId="3" borderId="0" xfId="0" applyNumberFormat="1" applyFont="1" applyFill="1" applyAlignment="1">
      <alignment horizontal="right" vertical="center"/>
    </xf>
    <xf numFmtId="0" fontId="17" fillId="3" borderId="2" xfId="2" applyFont="1" applyFill="1" applyBorder="1" applyAlignment="1">
      <alignment horizontal="center" vertical="center"/>
    </xf>
    <xf numFmtId="165" fontId="1" fillId="3" borderId="2" xfId="1" applyNumberFormat="1" applyFont="1" applyFill="1" applyBorder="1" applyAlignment="1" applyProtection="1">
      <alignment horizontal="right" vertical="center"/>
      <protection locked="0"/>
    </xf>
    <xf numFmtId="165" fontId="1" fillId="3" borderId="2" xfId="1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vertical="center"/>
    </xf>
    <xf numFmtId="0" fontId="18" fillId="3" borderId="0" xfId="0" applyFont="1" applyFill="1" applyAlignment="1">
      <alignment horizontal="right" vertical="top"/>
    </xf>
    <xf numFmtId="0" fontId="19" fillId="3" borderId="2" xfId="2" applyFont="1" applyFill="1" applyBorder="1" applyAlignment="1">
      <alignment horizontal="left" vertical="top" wrapText="1"/>
    </xf>
    <xf numFmtId="0" fontId="17" fillId="3" borderId="2" xfId="2" applyFont="1" applyFill="1" applyBorder="1" applyAlignment="1">
      <alignment horizontal="left" vertical="top" wrapText="1"/>
    </xf>
    <xf numFmtId="0" fontId="17" fillId="3" borderId="2" xfId="0" applyFont="1" applyFill="1" applyBorder="1" applyAlignment="1">
      <alignment horizontal="center" vertical="center"/>
    </xf>
    <xf numFmtId="164" fontId="17" fillId="3" borderId="2" xfId="1" applyNumberFormat="1" applyFont="1" applyFill="1" applyBorder="1" applyAlignment="1" applyProtection="1">
      <alignment horizontal="right" vertical="center"/>
      <protection locked="0"/>
    </xf>
    <xf numFmtId="164" fontId="17" fillId="3" borderId="2" xfId="1" applyNumberFormat="1" applyFont="1" applyFill="1" applyBorder="1" applyAlignment="1">
      <alignment horizontal="right" vertical="center"/>
    </xf>
    <xf numFmtId="0" fontId="17" fillId="3" borderId="0" xfId="2" applyFont="1" applyFill="1" applyBorder="1" applyAlignment="1">
      <alignment vertical="center"/>
    </xf>
    <xf numFmtId="44" fontId="17" fillId="3" borderId="0" xfId="0" applyNumberFormat="1" applyFont="1" applyFill="1" applyAlignment="1">
      <alignment vertical="center"/>
    </xf>
    <xf numFmtId="0" fontId="17" fillId="0" borderId="1" xfId="2" applyFont="1" applyAlignment="1">
      <alignment vertical="center"/>
    </xf>
  </cellXfs>
  <cellStyles count="10">
    <cellStyle name="Currency 2" xfId="7" xr:uid="{8C2C03E3-F27A-493E-8BED-FFEA8C5283CF}"/>
    <cellStyle name="Normal 10" xfId="8" xr:uid="{B88CAACE-043B-4EAC-9A64-019CAAF730CD}"/>
    <cellStyle name="Normal 2" xfId="5" xr:uid="{554E0E3D-E5AB-40AD-B3F8-993CCFC65D41}"/>
    <cellStyle name="Normal 2 2" xfId="6" xr:uid="{A607D871-AFD7-4D90-BBEB-2DD73733ECCB}"/>
    <cellStyle name="Normalno" xfId="0" builtinId="0"/>
    <cellStyle name="Obično 10" xfId="3" xr:uid="{5648970C-A309-49E5-8608-40775474DBA6}"/>
    <cellStyle name="OFFERTA_BODY" xfId="4" xr:uid="{3F44C7E3-4515-4ABD-947E-2E791F95F11B}"/>
    <cellStyle name="Percent 2" xfId="9" xr:uid="{1272DB11-4B3A-4E24-A8F5-D16A6053A94A}"/>
    <cellStyle name="stavke" xfId="2" xr:uid="{034B93D0-1FB6-454E-9F4B-0BEEEFF9A8C3}"/>
    <cellStyle name="Valuta" xfId="1" builtinId="4"/>
  </cellStyles>
  <dxfs count="0"/>
  <tableStyles count="0" defaultTableStyle="TableStyleMedium2" defaultPivotStyle="PivotStyleLight16"/>
  <colors>
    <mruColors>
      <color rgb="FFEFF4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4.0588527253278481E-3"/>
          <c:w val="0.70093568873838952"/>
          <c:h val="0.995941147274672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C8CA-4E80-867A-E60E6030BC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C8CA-4E80-867A-E60E6030BC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C8CA-4E80-867A-E60E6030BC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C8CA-4E80-867A-E60E6030BC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C8CA-4E80-867A-E60E6030BC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C8CA-4E80-867A-E60E6030BC4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D-C8CA-4E80-867A-E60E6030BC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elektro!$B$90:$B$96</c:f>
              <c:strCache>
                <c:ptCount val="7"/>
                <c:pt idx="0">
                  <c:v>Fotonaponska oprema</c:v>
                </c:pt>
                <c:pt idx="1">
                  <c:v>Sustav za daljinski nadzor</c:v>
                </c:pt>
                <c:pt idx="2">
                  <c:v>Razvodni ormari (AC i DC)</c:v>
                </c:pt>
                <c:pt idx="3">
                  <c:v>Priključak na postojeći EES</c:v>
                </c:pt>
                <c:pt idx="4">
                  <c:v>Kabliranje i uzemljenje fotonaponske elektrane</c:v>
                </c:pt>
                <c:pt idx="5">
                  <c:v>Nosiva konstrukcija panela fotonaponske elektrane</c:v>
                </c:pt>
                <c:pt idx="6">
                  <c:v>Izrada dokumentacije, stručni nadzor pri gradnji i ispitivanja i mjerenja</c:v>
                </c:pt>
              </c:strCache>
            </c:strRef>
          </c:cat>
          <c:val>
            <c:numRef>
              <c:f>elektro!$E$90:$E$96</c:f>
              <c:numCache>
                <c:formatCode>#,##0.00\ [$€-1]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C-4752-B51B-EA9EDC62D75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552981654495249"/>
          <c:y val="0.15866215782588305"/>
          <c:w val="0.42479833544123047"/>
          <c:h val="0.498182147294284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97</xdr:row>
      <xdr:rowOff>57150</xdr:rowOff>
    </xdr:from>
    <xdr:to>
      <xdr:col>6</xdr:col>
      <xdr:colOff>9524</xdr:colOff>
      <xdr:row>116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28F8B3-92A4-4EDF-B001-FDE20CACE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C3888-A096-4A37-920C-107858681486}">
  <sheetPr codeName="Sheet1"/>
  <dimension ref="A1:CP123"/>
  <sheetViews>
    <sheetView tabSelected="1" topLeftCell="A82" zoomScaleNormal="100" workbookViewId="0">
      <selection activeCell="E99" sqref="E99"/>
    </sheetView>
  </sheetViews>
  <sheetFormatPr defaultRowHeight="12.75"/>
  <cols>
    <col min="1" max="1" width="6" style="10" customWidth="1"/>
    <col min="2" max="2" width="82.7109375" style="43" customWidth="1"/>
    <col min="3" max="3" width="7.5703125" style="27" customWidth="1"/>
    <col min="4" max="4" width="11" style="27" bestFit="1" customWidth="1"/>
    <col min="5" max="5" width="17" style="64" customWidth="1"/>
    <col min="6" max="6" width="17" style="65" customWidth="1"/>
    <col min="7" max="7" width="9.140625" style="10"/>
    <col min="8" max="8" width="10.140625" style="10" bestFit="1" customWidth="1"/>
    <col min="9" max="94" width="9.140625" style="10"/>
    <col min="95" max="16384" width="9.140625" style="11"/>
  </cols>
  <sheetData>
    <row r="1" spans="1:94">
      <c r="A1" s="16" t="s">
        <v>0</v>
      </c>
      <c r="B1" s="29" t="s">
        <v>1</v>
      </c>
      <c r="C1" s="17" t="s">
        <v>2</v>
      </c>
      <c r="D1" s="17" t="s">
        <v>3</v>
      </c>
      <c r="E1" s="45" t="s">
        <v>4</v>
      </c>
      <c r="F1" s="46" t="s">
        <v>5</v>
      </c>
    </row>
    <row r="2" spans="1:94">
      <c r="A2" s="21"/>
      <c r="B2" s="30"/>
      <c r="C2" s="7"/>
      <c r="D2" s="7"/>
      <c r="E2" s="47"/>
      <c r="F2" s="48"/>
    </row>
    <row r="3" spans="1:94" ht="15.75">
      <c r="A3" s="22"/>
      <c r="B3" s="77" t="s">
        <v>64</v>
      </c>
      <c r="C3" s="23"/>
      <c r="D3" s="23"/>
      <c r="E3" s="49"/>
      <c r="F3" s="50"/>
    </row>
    <row r="4" spans="1:94">
      <c r="A4" s="21"/>
      <c r="B4" s="30"/>
      <c r="C4" s="7"/>
      <c r="D4" s="7"/>
      <c r="E4" s="47"/>
      <c r="F4" s="48"/>
    </row>
    <row r="5" spans="1:94" ht="12.75" customHeight="1">
      <c r="A5" s="22"/>
      <c r="B5" s="31" t="s">
        <v>29</v>
      </c>
      <c r="C5" s="13"/>
      <c r="D5" s="13"/>
      <c r="E5" s="51"/>
      <c r="F5" s="52"/>
    </row>
    <row r="6" spans="1:94">
      <c r="A6" s="21"/>
      <c r="B6" s="30"/>
      <c r="C6" s="7"/>
      <c r="D6" s="7"/>
      <c r="E6" s="47"/>
      <c r="F6" s="48"/>
    </row>
    <row r="7" spans="1:94" s="20" customFormat="1" ht="11.25">
      <c r="A7" s="19"/>
      <c r="B7" s="32" t="s">
        <v>20</v>
      </c>
      <c r="C7" s="5"/>
      <c r="D7" s="5"/>
      <c r="E7" s="53"/>
      <c r="F7" s="54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</row>
    <row r="8" spans="1:94" s="20" customFormat="1" ht="34.5" customHeight="1">
      <c r="A8" s="19"/>
      <c r="B8" s="33" t="s">
        <v>35</v>
      </c>
      <c r="C8" s="5"/>
      <c r="D8" s="5"/>
      <c r="E8" s="53"/>
      <c r="F8" s="54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</row>
    <row r="9" spans="1:94" s="20" customFormat="1" ht="11.25">
      <c r="A9" s="4"/>
      <c r="B9" s="32"/>
      <c r="C9" s="5"/>
      <c r="D9" s="5"/>
      <c r="E9" s="53"/>
      <c r="F9" s="54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</row>
    <row r="10" spans="1:94" s="20" customFormat="1" ht="13.5" customHeight="1">
      <c r="A10" s="18" t="s">
        <v>6</v>
      </c>
      <c r="B10" s="34" t="s">
        <v>30</v>
      </c>
      <c r="C10" s="9"/>
      <c r="D10" s="9"/>
      <c r="E10" s="55"/>
      <c r="F10" s="56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</row>
    <row r="11" spans="1:94" s="20" customFormat="1" ht="11.25">
      <c r="A11" s="19" t="s">
        <v>7</v>
      </c>
      <c r="B11" s="35"/>
      <c r="C11" s="4"/>
      <c r="D11" s="4"/>
      <c r="E11" s="57"/>
      <c r="F11" s="58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</row>
    <row r="12" spans="1:94" s="20" customFormat="1" ht="80.25" customHeight="1">
      <c r="A12" s="1">
        <v>1</v>
      </c>
      <c r="B12" s="36" t="s">
        <v>52</v>
      </c>
      <c r="C12" s="1" t="s">
        <v>11</v>
      </c>
      <c r="D12" s="3">
        <v>56</v>
      </c>
      <c r="E12" s="59"/>
      <c r="F12" s="60" t="str">
        <f>IFERROR(IF(AND(D12&lt;&gt;0,E12&lt;&gt;0),D12*E12,""),"")</f>
        <v/>
      </c>
      <c r="G12" s="19"/>
      <c r="H12" s="44"/>
      <c r="I12" s="19"/>
      <c r="J12" s="2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</row>
    <row r="13" spans="1:94" s="20" customFormat="1" ht="92.25" customHeight="1">
      <c r="A13" s="1">
        <v>2</v>
      </c>
      <c r="B13" s="36" t="s">
        <v>53</v>
      </c>
      <c r="C13" s="1" t="s">
        <v>11</v>
      </c>
      <c r="D13" s="1">
        <v>1</v>
      </c>
      <c r="E13" s="59"/>
      <c r="F13" s="60" t="str">
        <f>IFERROR(IF(AND(D13&lt;&gt;0,E13&lt;&gt;0),D13*E13,""),"")</f>
        <v/>
      </c>
      <c r="G13" s="19"/>
      <c r="H13" s="44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</row>
    <row r="14" spans="1:94" s="20" customFormat="1" ht="11.25">
      <c r="A14" s="4"/>
      <c r="B14" s="37"/>
      <c r="C14" s="4"/>
      <c r="D14" s="4"/>
      <c r="E14" s="57"/>
      <c r="F14" s="58"/>
      <c r="G14" s="19"/>
      <c r="H14" s="44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</row>
    <row r="15" spans="1:94" s="20" customFormat="1" ht="11.25">
      <c r="A15" s="8" t="str">
        <f>A10</f>
        <v>A</v>
      </c>
      <c r="B15" s="38" t="str">
        <f>B10</f>
        <v>Fotonaponska oprema</v>
      </c>
      <c r="C15" s="8"/>
      <c r="D15" s="8"/>
      <c r="E15" s="61" t="s">
        <v>9</v>
      </c>
      <c r="F15" s="62" t="str">
        <f>IFERROR(IF(SUM(F12:F13)&lt;&gt;0,SUM(F12:F13),""),"")</f>
        <v/>
      </c>
      <c r="G15" s="19"/>
      <c r="H15" s="44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</row>
    <row r="16" spans="1:94" s="20" customFormat="1" ht="11.25">
      <c r="A16" s="19"/>
      <c r="B16" s="37"/>
      <c r="C16" s="4"/>
      <c r="D16" s="4"/>
      <c r="E16" s="57"/>
      <c r="F16" s="58"/>
      <c r="G16" s="19"/>
      <c r="H16" s="44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</row>
    <row r="17" spans="1:94" s="20" customFormat="1" ht="13.5" customHeight="1">
      <c r="A17" s="18" t="s">
        <v>10</v>
      </c>
      <c r="B17" s="34" t="s">
        <v>40</v>
      </c>
      <c r="C17" s="9"/>
      <c r="D17" s="9"/>
      <c r="E17" s="55"/>
      <c r="F17" s="56"/>
      <c r="G17" s="19"/>
      <c r="H17" s="44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</row>
    <row r="18" spans="1:94" s="20" customFormat="1" ht="11.25">
      <c r="A18" s="19" t="s">
        <v>7</v>
      </c>
      <c r="B18" s="35"/>
      <c r="C18" s="4"/>
      <c r="D18" s="4"/>
      <c r="E18" s="57"/>
      <c r="F18" s="58"/>
      <c r="G18" s="19"/>
      <c r="H18" s="44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</row>
    <row r="19" spans="1:94" s="20" customFormat="1" ht="15" customHeight="1">
      <c r="A19" s="1">
        <v>1</v>
      </c>
      <c r="B19" s="39" t="s">
        <v>54</v>
      </c>
      <c r="C19" s="1" t="s">
        <v>8</v>
      </c>
      <c r="D19" s="3">
        <v>25</v>
      </c>
      <c r="E19" s="59"/>
      <c r="F19" s="60" t="str">
        <f t="shared" ref="F19" si="0">IFERROR(IF(AND(D19&lt;&gt;0,E19&lt;&gt;0),D19*E19,""),"")</f>
        <v/>
      </c>
      <c r="G19" s="19"/>
      <c r="H19" s="44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</row>
    <row r="20" spans="1:94" s="20" customFormat="1" ht="24.75" customHeight="1">
      <c r="A20" s="1">
        <v>2</v>
      </c>
      <c r="B20" s="39" t="s">
        <v>55</v>
      </c>
      <c r="C20" s="1" t="s">
        <v>12</v>
      </c>
      <c r="D20" s="3">
        <v>1</v>
      </c>
      <c r="E20" s="59"/>
      <c r="F20" s="60" t="str">
        <f t="shared" ref="F20" si="1">IFERROR(IF(AND(D20&lt;&gt;0,E20&lt;&gt;0),D20*E20,""),"")</f>
        <v/>
      </c>
      <c r="G20" s="19"/>
      <c r="H20" s="44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</row>
    <row r="21" spans="1:94" s="20" customFormat="1" ht="17.25" customHeight="1">
      <c r="A21" s="1">
        <v>3</v>
      </c>
      <c r="B21" s="39" t="s">
        <v>42</v>
      </c>
      <c r="C21" s="1" t="s">
        <v>12</v>
      </c>
      <c r="D21" s="3">
        <v>1</v>
      </c>
      <c r="E21" s="59"/>
      <c r="F21" s="60" t="str">
        <f t="shared" ref="F21" si="2">IFERROR(IF(AND(D21&lt;&gt;0,E21&lt;&gt;0),D21*E21,""),"")</f>
        <v/>
      </c>
      <c r="G21" s="19"/>
      <c r="H21" s="44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</row>
    <row r="22" spans="1:94" s="20" customFormat="1" ht="11.25">
      <c r="A22" s="4"/>
      <c r="B22" s="37"/>
      <c r="C22" s="4"/>
      <c r="D22" s="4"/>
      <c r="E22" s="57"/>
      <c r="F22" s="58"/>
      <c r="G22" s="19"/>
      <c r="H22" s="44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</row>
    <row r="23" spans="1:94" s="20" customFormat="1" ht="11.25">
      <c r="A23" s="8" t="str">
        <f>A17</f>
        <v>B</v>
      </c>
      <c r="B23" s="38" t="str">
        <f>B17</f>
        <v>Sustav za daljinski nadzor</v>
      </c>
      <c r="C23" s="8"/>
      <c r="D23" s="8"/>
      <c r="E23" s="61" t="s">
        <v>9</v>
      </c>
      <c r="F23" s="62" t="str">
        <f>IFERROR(IF(SUM(F19:F21)&lt;&gt;0,SUM(F19:F21),""),"")</f>
        <v/>
      </c>
      <c r="G23" s="19"/>
      <c r="H23" s="44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</row>
    <row r="24" spans="1:94" s="20" customFormat="1" ht="11.25">
      <c r="A24" s="19"/>
      <c r="B24" s="37"/>
      <c r="C24" s="4"/>
      <c r="D24" s="4"/>
      <c r="E24" s="57"/>
      <c r="F24" s="58"/>
      <c r="G24" s="19"/>
      <c r="H24" s="44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</row>
    <row r="25" spans="1:94" s="20" customFormat="1" ht="11.25">
      <c r="A25" s="18" t="s">
        <v>13</v>
      </c>
      <c r="B25" s="40" t="s">
        <v>31</v>
      </c>
      <c r="C25" s="9"/>
      <c r="D25" s="9"/>
      <c r="E25" s="55"/>
      <c r="F25" s="56"/>
      <c r="G25" s="19"/>
      <c r="H25" s="44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</row>
    <row r="26" spans="1:94" s="25" customFormat="1" ht="9.75" customHeight="1">
      <c r="A26" s="19" t="s">
        <v>7</v>
      </c>
      <c r="B26" s="35"/>
      <c r="C26" s="4"/>
      <c r="D26" s="4"/>
      <c r="E26" s="57"/>
      <c r="F26" s="58"/>
      <c r="G26" s="24"/>
      <c r="H26" s="4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</row>
    <row r="27" spans="1:94" s="25" customFormat="1" ht="67.5">
      <c r="A27" s="1">
        <v>1</v>
      </c>
      <c r="B27" s="36" t="s">
        <v>49</v>
      </c>
      <c r="C27" s="1" t="s">
        <v>12</v>
      </c>
      <c r="D27" s="3">
        <v>1</v>
      </c>
      <c r="E27" s="59"/>
      <c r="F27" s="60" t="str">
        <f>IFERROR(IF(AND(D27&lt;&gt;0,E27&lt;&gt;0),D27*E27,""),"")</f>
        <v/>
      </c>
      <c r="G27" s="24"/>
      <c r="H27" s="4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</row>
    <row r="28" spans="1:94" s="25" customFormat="1" ht="11.25" customHeight="1">
      <c r="A28" s="1">
        <v>2</v>
      </c>
      <c r="B28" s="36" t="s">
        <v>62</v>
      </c>
      <c r="C28" s="73" t="s">
        <v>11</v>
      </c>
      <c r="D28" s="3">
        <v>1</v>
      </c>
      <c r="E28" s="74"/>
      <c r="F28" s="75" t="str">
        <f t="shared" ref="F28" si="3">IFERROR(IF(AND(D28&lt;&gt;0,E28&lt;&gt;0),D28*E28,""),"")</f>
        <v/>
      </c>
      <c r="G28" s="24"/>
      <c r="H28" s="24"/>
      <c r="I28" s="24"/>
      <c r="J28" s="2"/>
      <c r="K28" s="76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</row>
    <row r="29" spans="1:94" s="25" customFormat="1" ht="11.25">
      <c r="A29" s="1">
        <v>3</v>
      </c>
      <c r="B29" s="36" t="s">
        <v>56</v>
      </c>
      <c r="C29" s="1" t="s">
        <v>11</v>
      </c>
      <c r="D29" s="3">
        <v>4</v>
      </c>
      <c r="E29" s="59"/>
      <c r="F29" s="60" t="str">
        <f t="shared" ref="F29:F38" si="4">IFERROR(IF(AND(D29&lt;&gt;0,E29&lt;&gt;0),D29*E29,""),"")</f>
        <v/>
      </c>
      <c r="G29" s="24"/>
      <c r="H29" s="4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</row>
    <row r="30" spans="1:94" s="25" customFormat="1" ht="11.25">
      <c r="A30" s="1">
        <v>4</v>
      </c>
      <c r="B30" s="36" t="s">
        <v>61</v>
      </c>
      <c r="C30" s="1" t="s">
        <v>11</v>
      </c>
      <c r="D30" s="3">
        <v>4</v>
      </c>
      <c r="E30" s="59"/>
      <c r="F30" s="60" t="str">
        <f t="shared" si="4"/>
        <v/>
      </c>
      <c r="G30" s="24"/>
      <c r="H30" s="4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</row>
    <row r="31" spans="1:94" s="25" customFormat="1" ht="11.25">
      <c r="A31" s="1">
        <v>5</v>
      </c>
      <c r="B31" s="78" t="s">
        <v>65</v>
      </c>
      <c r="C31" s="1" t="s">
        <v>11</v>
      </c>
      <c r="D31" s="3">
        <v>1</v>
      </c>
      <c r="E31" s="59"/>
      <c r="F31" s="60" t="str">
        <f t="shared" ref="F31" si="5">IFERROR(IF(AND(D31&lt;&gt;0,E31&lt;&gt;0),D31*E31,""),"")</f>
        <v/>
      </c>
      <c r="G31" s="24"/>
      <c r="H31" s="4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</row>
    <row r="32" spans="1:94" s="25" customFormat="1" ht="11.25">
      <c r="A32" s="1">
        <v>6</v>
      </c>
      <c r="B32" s="79" t="s">
        <v>66</v>
      </c>
      <c r="C32" s="1" t="s">
        <v>11</v>
      </c>
      <c r="D32" s="3">
        <v>1</v>
      </c>
      <c r="E32" s="59"/>
      <c r="F32" s="60" t="str">
        <f>IFERROR(IF(AND(D32&lt;&gt;0,E32&lt;&gt;0),D32*E32,""),"")</f>
        <v/>
      </c>
      <c r="G32" s="24"/>
      <c r="H32" s="4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</row>
    <row r="33" spans="1:94" s="25" customFormat="1" ht="11.25">
      <c r="A33" s="1">
        <v>7</v>
      </c>
      <c r="B33" s="79" t="s">
        <v>67</v>
      </c>
      <c r="C33" s="1" t="s">
        <v>11</v>
      </c>
      <c r="D33" s="3">
        <v>1</v>
      </c>
      <c r="E33" s="59"/>
      <c r="F33" s="60" t="str">
        <f t="shared" si="4"/>
        <v/>
      </c>
      <c r="G33" s="24"/>
      <c r="H33" s="4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</row>
    <row r="34" spans="1:94" s="25" customFormat="1" ht="11.25">
      <c r="A34" s="1">
        <v>8</v>
      </c>
      <c r="B34" s="79" t="s">
        <v>68</v>
      </c>
      <c r="C34" s="1" t="s">
        <v>11</v>
      </c>
      <c r="D34" s="3">
        <v>1</v>
      </c>
      <c r="E34" s="59"/>
      <c r="F34" s="60" t="str">
        <f t="shared" si="4"/>
        <v/>
      </c>
      <c r="G34" s="24"/>
      <c r="H34" s="4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</row>
    <row r="35" spans="1:94" s="25" customFormat="1" ht="11.25">
      <c r="A35" s="1">
        <v>9</v>
      </c>
      <c r="B35" s="36" t="s">
        <v>44</v>
      </c>
      <c r="C35" s="1" t="s">
        <v>12</v>
      </c>
      <c r="D35" s="3">
        <v>1</v>
      </c>
      <c r="E35" s="59"/>
      <c r="F35" s="60" t="str">
        <f t="shared" si="4"/>
        <v/>
      </c>
      <c r="G35" s="24"/>
      <c r="H35" s="4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</row>
    <row r="36" spans="1:94" s="25" customFormat="1" ht="11.25">
      <c r="A36" s="1">
        <v>10</v>
      </c>
      <c r="B36" s="36" t="s">
        <v>43</v>
      </c>
      <c r="C36" s="1" t="s">
        <v>12</v>
      </c>
      <c r="D36" s="3">
        <v>1</v>
      </c>
      <c r="E36" s="59"/>
      <c r="F36" s="60" t="str">
        <f t="shared" si="4"/>
        <v/>
      </c>
      <c r="G36" s="24"/>
      <c r="H36" s="4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</row>
    <row r="37" spans="1:94" s="25" customFormat="1" ht="11.25">
      <c r="A37" s="1">
        <v>11</v>
      </c>
      <c r="B37" s="36" t="s">
        <v>14</v>
      </c>
      <c r="C37" s="1" t="s">
        <v>11</v>
      </c>
      <c r="D37" s="3">
        <v>1</v>
      </c>
      <c r="E37" s="59"/>
      <c r="F37" s="60" t="str">
        <f>IFERROR(IF(AND(D37&lt;&gt;0,E37&lt;&gt;0),D37*E37,""),"")</f>
        <v/>
      </c>
      <c r="G37" s="24"/>
      <c r="H37" s="4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</row>
    <row r="38" spans="1:94" s="20" customFormat="1" ht="11.25">
      <c r="A38" s="1">
        <v>12</v>
      </c>
      <c r="B38" s="36" t="s">
        <v>21</v>
      </c>
      <c r="C38" s="1" t="s">
        <v>12</v>
      </c>
      <c r="D38" s="3">
        <v>1</v>
      </c>
      <c r="E38" s="59"/>
      <c r="F38" s="60" t="str">
        <f t="shared" si="4"/>
        <v/>
      </c>
      <c r="G38" s="19"/>
      <c r="H38" s="44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</row>
    <row r="39" spans="1:94" s="20" customFormat="1" ht="11.25">
      <c r="A39" s="4"/>
      <c r="B39" s="37"/>
      <c r="C39" s="4"/>
      <c r="D39" s="4"/>
      <c r="E39" s="57"/>
      <c r="F39" s="58"/>
      <c r="G39" s="19"/>
      <c r="H39" s="44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</row>
    <row r="40" spans="1:94" s="20" customFormat="1" ht="11.25">
      <c r="A40" s="8" t="str">
        <f>A25</f>
        <v>C</v>
      </c>
      <c r="B40" s="38" t="str">
        <f>B25</f>
        <v>Razvodni ormari (AC i DC)</v>
      </c>
      <c r="C40" s="8"/>
      <c r="D40" s="8"/>
      <c r="E40" s="61" t="s">
        <v>9</v>
      </c>
      <c r="F40" s="62" t="str">
        <f>IFERROR(IF(SUM(F27:F38)&lt;&gt;0,SUM(F27:F38),""),"")</f>
        <v/>
      </c>
      <c r="G40" s="19"/>
      <c r="H40" s="44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</row>
    <row r="41" spans="1:94" s="20" customFormat="1" ht="11.25">
      <c r="A41" s="19"/>
      <c r="B41" s="37"/>
      <c r="C41" s="4"/>
      <c r="D41" s="4"/>
      <c r="E41" s="57"/>
      <c r="F41" s="58"/>
      <c r="G41" s="19"/>
      <c r="H41" s="44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</row>
    <row r="42" spans="1:94" s="20" customFormat="1" ht="11.25">
      <c r="A42" s="18" t="s">
        <v>16</v>
      </c>
      <c r="B42" s="40" t="s">
        <v>57</v>
      </c>
      <c r="C42" s="9"/>
      <c r="D42" s="9"/>
      <c r="E42" s="55"/>
      <c r="F42" s="56"/>
      <c r="G42" s="19"/>
      <c r="H42" s="44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</row>
    <row r="43" spans="1:94" s="25" customFormat="1" ht="9.75" customHeight="1">
      <c r="A43" s="19" t="s">
        <v>7</v>
      </c>
      <c r="B43" s="35"/>
      <c r="C43" s="4"/>
      <c r="D43" s="4"/>
      <c r="E43" s="57"/>
      <c r="F43" s="58"/>
      <c r="G43" s="24"/>
      <c r="H43" s="4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</row>
    <row r="44" spans="1:94" s="25" customFormat="1" ht="67.5">
      <c r="A44" s="1">
        <v>1</v>
      </c>
      <c r="B44" s="36" t="s">
        <v>50</v>
      </c>
      <c r="C44" s="1" t="s">
        <v>12</v>
      </c>
      <c r="D44" s="3">
        <v>1</v>
      </c>
      <c r="E44" s="59"/>
      <c r="F44" s="60" t="str">
        <f>IFERROR(IF(AND(D44&lt;&gt;0,E44&lt;&gt;0),D44*E44,""),"")</f>
        <v/>
      </c>
      <c r="G44" s="24"/>
      <c r="H44" s="4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</row>
    <row r="45" spans="1:94" s="85" customFormat="1" ht="11.25">
      <c r="A45" s="73">
        <v>2</v>
      </c>
      <c r="B45" s="79" t="s">
        <v>69</v>
      </c>
      <c r="C45" s="73" t="s">
        <v>11</v>
      </c>
      <c r="D45" s="80">
        <v>1</v>
      </c>
      <c r="E45" s="81"/>
      <c r="F45" s="82" t="str">
        <f>IFERROR(IF(AND(D45&lt;&gt;0,E45&lt;&gt;0),D45*E45,""),"")</f>
        <v/>
      </c>
      <c r="G45" s="83"/>
      <c r="H45" s="84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</row>
    <row r="46" spans="1:94" s="25" customFormat="1" ht="11.25">
      <c r="A46" s="1">
        <v>3</v>
      </c>
      <c r="B46" s="36" t="s">
        <v>47</v>
      </c>
      <c r="C46" s="1" t="s">
        <v>8</v>
      </c>
      <c r="D46" s="3">
        <v>100</v>
      </c>
      <c r="E46" s="59"/>
      <c r="F46" s="60" t="str">
        <f>IFERROR(IF(AND(D46&lt;&gt;0,E46&lt;&gt;0),D46*E46,""),"")</f>
        <v/>
      </c>
      <c r="G46" s="24"/>
      <c r="H46" s="4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</row>
    <row r="47" spans="1:94" s="25" customFormat="1" ht="11.25">
      <c r="A47" s="1">
        <v>4</v>
      </c>
      <c r="B47" s="36" t="s">
        <v>48</v>
      </c>
      <c r="C47" s="1" t="s">
        <v>8</v>
      </c>
      <c r="D47" s="3">
        <v>100</v>
      </c>
      <c r="E47" s="59"/>
      <c r="F47" s="60" t="str">
        <f>IFERROR(IF(AND(D47&lt;&gt;0,E47&lt;&gt;0),D47*E47,""),"")</f>
        <v/>
      </c>
      <c r="G47" s="24"/>
      <c r="H47" s="4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</row>
    <row r="48" spans="1:94" s="25" customFormat="1" ht="11.25">
      <c r="A48" s="1">
        <v>5</v>
      </c>
      <c r="B48" s="36" t="s">
        <v>59</v>
      </c>
      <c r="C48" s="1" t="s">
        <v>12</v>
      </c>
      <c r="D48" s="3">
        <v>1</v>
      </c>
      <c r="E48" s="59"/>
      <c r="F48" s="60" t="str">
        <f t="shared" ref="F48" si="6">IFERROR(IF(AND(D48&lt;&gt;0,E48&lt;&gt;0),D48*E48,""),"")</f>
        <v/>
      </c>
      <c r="G48" s="24"/>
      <c r="H48" s="4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</row>
    <row r="49" spans="1:94" s="25" customFormat="1" ht="11.25">
      <c r="A49" s="1">
        <v>6</v>
      </c>
      <c r="B49" s="36" t="s">
        <v>60</v>
      </c>
      <c r="C49" s="1" t="s">
        <v>12</v>
      </c>
      <c r="D49" s="3">
        <v>1</v>
      </c>
      <c r="E49" s="59"/>
      <c r="F49" s="60" t="str">
        <f t="shared" ref="F49" si="7">IFERROR(IF(AND(D49&lt;&gt;0,E49&lt;&gt;0),D49*E49,""),"")</f>
        <v/>
      </c>
      <c r="G49" s="24"/>
      <c r="H49" s="4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</row>
    <row r="50" spans="1:94" s="25" customFormat="1" ht="11.25">
      <c r="A50" s="1">
        <v>7</v>
      </c>
      <c r="B50" s="36" t="s">
        <v>44</v>
      </c>
      <c r="C50" s="1" t="s">
        <v>12</v>
      </c>
      <c r="D50" s="3">
        <v>1</v>
      </c>
      <c r="E50" s="59"/>
      <c r="F50" s="60" t="str">
        <f t="shared" ref="F50:F53" si="8">IFERROR(IF(AND(D50&lt;&gt;0,E50&lt;&gt;0),D50*E50,""),"")</f>
        <v/>
      </c>
      <c r="G50" s="24"/>
      <c r="H50" s="4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</row>
    <row r="51" spans="1:94" s="25" customFormat="1" ht="11.25">
      <c r="A51" s="1">
        <v>8</v>
      </c>
      <c r="B51" s="36" t="s">
        <v>43</v>
      </c>
      <c r="C51" s="1" t="s">
        <v>12</v>
      </c>
      <c r="D51" s="3">
        <v>1</v>
      </c>
      <c r="E51" s="59"/>
      <c r="F51" s="60" t="str">
        <f t="shared" si="8"/>
        <v/>
      </c>
      <c r="G51" s="24"/>
      <c r="H51" s="4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</row>
    <row r="52" spans="1:94" s="25" customFormat="1" ht="11.25">
      <c r="A52" s="1">
        <v>9</v>
      </c>
      <c r="B52" s="36" t="s">
        <v>14</v>
      </c>
      <c r="C52" s="1" t="s">
        <v>11</v>
      </c>
      <c r="D52" s="3">
        <v>1</v>
      </c>
      <c r="E52" s="59"/>
      <c r="F52" s="60" t="str">
        <f>IFERROR(IF(AND(D52&lt;&gt;0,E52&lt;&gt;0),D52*E52,""),"")</f>
        <v/>
      </c>
      <c r="G52" s="24"/>
      <c r="H52" s="4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</row>
    <row r="53" spans="1:94" s="20" customFormat="1" ht="11.25">
      <c r="A53" s="1">
        <v>10</v>
      </c>
      <c r="B53" s="36" t="s">
        <v>21</v>
      </c>
      <c r="C53" s="1" t="s">
        <v>12</v>
      </c>
      <c r="D53" s="3">
        <v>1</v>
      </c>
      <c r="E53" s="59"/>
      <c r="F53" s="60" t="str">
        <f t="shared" si="8"/>
        <v/>
      </c>
      <c r="G53" s="19"/>
      <c r="H53" s="44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</row>
    <row r="54" spans="1:94" s="20" customFormat="1" ht="11.25">
      <c r="A54" s="4"/>
      <c r="B54" s="37"/>
      <c r="C54" s="4"/>
      <c r="D54" s="4"/>
      <c r="E54" s="57"/>
      <c r="F54" s="58"/>
      <c r="G54" s="19"/>
      <c r="H54" s="44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</row>
    <row r="55" spans="1:94" s="20" customFormat="1" ht="11.25">
      <c r="A55" s="8" t="str">
        <f>A42</f>
        <v>D</v>
      </c>
      <c r="B55" s="38" t="str">
        <f>B42</f>
        <v>Priključak na postojeći EES</v>
      </c>
      <c r="C55" s="8"/>
      <c r="D55" s="8"/>
      <c r="E55" s="61" t="s">
        <v>9</v>
      </c>
      <c r="F55" s="62" t="str">
        <f>IFERROR(IF(SUM(F44:F53)&lt;&gt;0,SUM(F44:F53),""),"")</f>
        <v/>
      </c>
      <c r="G55" s="19"/>
      <c r="H55" s="44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</row>
    <row r="56" spans="1:94" s="20" customFormat="1" ht="11.25">
      <c r="A56" s="19"/>
      <c r="B56" s="35"/>
      <c r="C56" s="4"/>
      <c r="D56" s="4"/>
      <c r="E56" s="57"/>
      <c r="F56" s="58"/>
      <c r="G56" s="19"/>
      <c r="H56" s="44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</row>
    <row r="57" spans="1:94" s="20" customFormat="1" ht="11.25">
      <c r="A57" s="18" t="s">
        <v>15</v>
      </c>
      <c r="B57" s="40" t="s">
        <v>38</v>
      </c>
      <c r="C57" s="9"/>
      <c r="D57" s="9"/>
      <c r="E57" s="55"/>
      <c r="F57" s="56"/>
      <c r="G57" s="19"/>
      <c r="H57" s="44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</row>
    <row r="58" spans="1:94" s="25" customFormat="1" ht="11.25">
      <c r="A58" s="19" t="s">
        <v>7</v>
      </c>
      <c r="B58" s="35"/>
      <c r="C58" s="4"/>
      <c r="D58" s="4"/>
      <c r="E58" s="57"/>
      <c r="F58" s="58"/>
      <c r="G58" s="24"/>
      <c r="H58" s="4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</row>
    <row r="59" spans="1:94" s="25" customFormat="1" ht="22.5">
      <c r="A59" s="1">
        <v>1</v>
      </c>
      <c r="B59" s="36" t="s">
        <v>36</v>
      </c>
      <c r="C59" s="1" t="s">
        <v>8</v>
      </c>
      <c r="D59" s="3">
        <v>500</v>
      </c>
      <c r="E59" s="59"/>
      <c r="F59" s="60" t="str">
        <f>IFERROR(IF(AND(D59&lt;&gt;0,E59&lt;&gt;0),D59*E59,""),"")</f>
        <v/>
      </c>
      <c r="G59" s="24"/>
      <c r="H59" s="4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</row>
    <row r="60" spans="1:94" s="25" customFormat="1" ht="11.25">
      <c r="A60" s="1">
        <v>2</v>
      </c>
      <c r="B60" s="36" t="s">
        <v>45</v>
      </c>
      <c r="C60" s="1" t="s">
        <v>8</v>
      </c>
      <c r="D60" s="3">
        <v>70</v>
      </c>
      <c r="E60" s="59"/>
      <c r="F60" s="60" t="str">
        <f t="shared" ref="F60:F64" si="9">IFERROR(IF(AND(D60&lt;&gt;0,E60&lt;&gt;0),D60*E60,""),"")</f>
        <v/>
      </c>
      <c r="G60" s="24"/>
      <c r="H60" s="4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</row>
    <row r="61" spans="1:94" s="25" customFormat="1" ht="11.25">
      <c r="A61" s="1">
        <v>3</v>
      </c>
      <c r="B61" s="36" t="s">
        <v>46</v>
      </c>
      <c r="C61" s="1" t="s">
        <v>8</v>
      </c>
      <c r="D61" s="3">
        <v>16</v>
      </c>
      <c r="E61" s="59"/>
      <c r="F61" s="60" t="str">
        <f t="shared" si="9"/>
        <v/>
      </c>
      <c r="G61" s="24"/>
      <c r="H61" s="4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</row>
    <row r="62" spans="1:94" s="25" customFormat="1" ht="11.25">
      <c r="A62" s="1">
        <v>4</v>
      </c>
      <c r="B62" s="36" t="s">
        <v>58</v>
      </c>
      <c r="C62" s="1" t="s">
        <v>8</v>
      </c>
      <c r="D62" s="3">
        <v>20</v>
      </c>
      <c r="E62" s="59"/>
      <c r="F62" s="60" t="str">
        <f t="shared" ref="F62" si="10">IFERROR(IF(AND(D62&lt;&gt;0,E62&lt;&gt;0),D62*E62,""),"")</f>
        <v/>
      </c>
      <c r="G62" s="24"/>
      <c r="H62" s="4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</row>
    <row r="63" spans="1:94" s="25" customFormat="1" ht="33.75">
      <c r="A63" s="1">
        <v>5</v>
      </c>
      <c r="B63" s="39" t="s">
        <v>37</v>
      </c>
      <c r="C63" s="1" t="s">
        <v>8</v>
      </c>
      <c r="D63" s="3">
        <v>50</v>
      </c>
      <c r="E63" s="59"/>
      <c r="F63" s="60" t="str">
        <f t="shared" ref="F63" si="11">IFERROR(IF(AND(D63&lt;&gt;0,E63&lt;&gt;0),D63*E63,""),"")</f>
        <v/>
      </c>
      <c r="G63" s="24"/>
      <c r="H63" s="4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</row>
    <row r="64" spans="1:94" s="20" customFormat="1" ht="11.25">
      <c r="A64" s="1">
        <v>6</v>
      </c>
      <c r="B64" s="36" t="s">
        <v>22</v>
      </c>
      <c r="C64" s="1" t="s">
        <v>12</v>
      </c>
      <c r="D64" s="3">
        <v>1</v>
      </c>
      <c r="E64" s="59"/>
      <c r="F64" s="60" t="str">
        <f t="shared" si="9"/>
        <v/>
      </c>
      <c r="G64" s="19"/>
      <c r="H64" s="44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</row>
    <row r="65" spans="1:94" s="20" customFormat="1" ht="11.25">
      <c r="A65" s="4"/>
      <c r="B65" s="35"/>
      <c r="C65" s="4"/>
      <c r="D65" s="4"/>
      <c r="E65" s="57"/>
      <c r="F65" s="58"/>
      <c r="G65" s="19"/>
      <c r="H65" s="44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</row>
    <row r="66" spans="1:94" s="20" customFormat="1" ht="11.25">
      <c r="A66" s="8" t="str">
        <f>A57</f>
        <v>E</v>
      </c>
      <c r="B66" s="38" t="str">
        <f>B57</f>
        <v>Kabliranje i uzemljenje fotonaponske elektrane</v>
      </c>
      <c r="C66" s="8"/>
      <c r="D66" s="8"/>
      <c r="E66" s="61" t="s">
        <v>9</v>
      </c>
      <c r="F66" s="62" t="str">
        <f>IFERROR(IF(SUM(F59:F64)&lt;&gt;0,SUM(F59:F64),""),"")</f>
        <v/>
      </c>
      <c r="G66" s="19"/>
      <c r="H66" s="44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</row>
    <row r="67" spans="1:94" s="20" customFormat="1" ht="11.25">
      <c r="A67" s="19"/>
      <c r="B67" s="35"/>
      <c r="C67" s="4"/>
      <c r="D67" s="4"/>
      <c r="E67" s="57"/>
      <c r="F67" s="58"/>
      <c r="G67" s="19"/>
      <c r="H67" s="44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</row>
    <row r="68" spans="1:94" s="20" customFormat="1" ht="11.25">
      <c r="A68" s="18" t="s">
        <v>17</v>
      </c>
      <c r="B68" s="40" t="s">
        <v>34</v>
      </c>
      <c r="C68" s="9"/>
      <c r="D68" s="9"/>
      <c r="E68" s="55"/>
      <c r="F68" s="56"/>
      <c r="G68" s="19"/>
      <c r="H68" s="44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</row>
    <row r="69" spans="1:94" s="25" customFormat="1" ht="11.25">
      <c r="A69" s="19" t="s">
        <v>7</v>
      </c>
      <c r="B69" s="35"/>
      <c r="C69" s="4"/>
      <c r="D69" s="4"/>
      <c r="E69" s="57"/>
      <c r="F69" s="58"/>
      <c r="G69" s="24"/>
      <c r="H69" s="4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</row>
    <row r="70" spans="1:94" s="25" customFormat="1" ht="11.25">
      <c r="A70" s="1">
        <v>1</v>
      </c>
      <c r="B70" s="36" t="s">
        <v>32</v>
      </c>
      <c r="C70" s="1" t="s">
        <v>11</v>
      </c>
      <c r="D70" s="3">
        <v>28</v>
      </c>
      <c r="E70" s="59"/>
      <c r="F70" s="60" t="str">
        <f>IFERROR(IF(AND(D70&lt;&gt;0,E70&lt;&gt;0),D70*E70,""),"")</f>
        <v/>
      </c>
      <c r="G70" s="24"/>
      <c r="H70" s="4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</row>
    <row r="71" spans="1:94" s="25" customFormat="1" ht="11.25">
      <c r="A71" s="1">
        <v>2</v>
      </c>
      <c r="B71" s="39" t="s">
        <v>23</v>
      </c>
      <c r="C71" s="1" t="s">
        <v>11</v>
      </c>
      <c r="D71" s="3">
        <v>28</v>
      </c>
      <c r="E71" s="59"/>
      <c r="F71" s="60" t="str">
        <f t="shared" ref="F71:F75" si="12">IFERROR(IF(AND(D71&lt;&gt;0,E71&lt;&gt;0),D71*E71,""),"")</f>
        <v/>
      </c>
      <c r="G71" s="24"/>
      <c r="H71" s="4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</row>
    <row r="72" spans="1:94" s="25" customFormat="1" ht="11.25">
      <c r="A72" s="1">
        <v>3</v>
      </c>
      <c r="B72" s="36" t="s">
        <v>24</v>
      </c>
      <c r="C72" s="1" t="s">
        <v>11</v>
      </c>
      <c r="D72" s="3">
        <v>16</v>
      </c>
      <c r="E72" s="59"/>
      <c r="F72" s="60" t="str">
        <f t="shared" si="12"/>
        <v/>
      </c>
      <c r="G72" s="24"/>
      <c r="H72" s="4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</row>
    <row r="73" spans="1:94" s="25" customFormat="1" ht="12.75" customHeight="1">
      <c r="A73" s="1">
        <v>4</v>
      </c>
      <c r="B73" s="39" t="s">
        <v>25</v>
      </c>
      <c r="C73" s="1" t="s">
        <v>11</v>
      </c>
      <c r="D73" s="3">
        <v>104</v>
      </c>
      <c r="E73" s="59"/>
      <c r="F73" s="60" t="str">
        <f t="shared" si="12"/>
        <v/>
      </c>
      <c r="G73" s="24"/>
      <c r="H73" s="4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</row>
    <row r="74" spans="1:94" s="25" customFormat="1" ht="12.75" customHeight="1">
      <c r="A74" s="1">
        <v>5</v>
      </c>
      <c r="B74" s="79" t="s">
        <v>70</v>
      </c>
      <c r="C74" s="1" t="s">
        <v>11</v>
      </c>
      <c r="D74" s="3">
        <v>112</v>
      </c>
      <c r="E74" s="59"/>
      <c r="F74" s="60" t="str">
        <f t="shared" si="12"/>
        <v/>
      </c>
      <c r="G74" s="24"/>
      <c r="H74" s="4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</row>
    <row r="75" spans="1:94" s="20" customFormat="1" ht="11.25">
      <c r="A75" s="1">
        <v>6</v>
      </c>
      <c r="B75" s="36" t="s">
        <v>33</v>
      </c>
      <c r="C75" s="1" t="s">
        <v>12</v>
      </c>
      <c r="D75" s="3">
        <v>1</v>
      </c>
      <c r="E75" s="59"/>
      <c r="F75" s="60" t="str">
        <f t="shared" si="12"/>
        <v/>
      </c>
      <c r="G75" s="19"/>
      <c r="H75" s="44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</row>
    <row r="76" spans="1:94" s="20" customFormat="1" ht="11.25">
      <c r="A76" s="4"/>
      <c r="B76" s="35"/>
      <c r="C76" s="4"/>
      <c r="D76" s="4"/>
      <c r="E76" s="57"/>
      <c r="F76" s="58"/>
      <c r="G76" s="19"/>
      <c r="H76" s="44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</row>
    <row r="77" spans="1:94" s="20" customFormat="1" ht="11.25">
      <c r="A77" s="8" t="str">
        <f>A68</f>
        <v>F</v>
      </c>
      <c r="B77" s="38" t="str">
        <f>B68</f>
        <v>Nosiva konstrukcija panela fotonaponske elektrane</v>
      </c>
      <c r="C77" s="8"/>
      <c r="D77" s="8"/>
      <c r="E77" s="61" t="s">
        <v>9</v>
      </c>
      <c r="F77" s="62" t="str">
        <f>IFERROR(IF(SUM(F70:F75)&lt;&gt;0,SUM(F70:F75),""),"")</f>
        <v/>
      </c>
      <c r="G77" s="19"/>
      <c r="H77" s="44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</row>
    <row r="78" spans="1:94" s="20" customFormat="1" ht="11.25">
      <c r="A78" s="26"/>
      <c r="B78" s="41"/>
      <c r="C78" s="4"/>
      <c r="D78" s="4"/>
      <c r="E78" s="63"/>
      <c r="F78" s="58"/>
      <c r="G78" s="19"/>
      <c r="H78" s="44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</row>
    <row r="79" spans="1:94" s="20" customFormat="1" ht="11.25">
      <c r="A79" s="18" t="s">
        <v>26</v>
      </c>
      <c r="B79" s="40" t="s">
        <v>39</v>
      </c>
      <c r="C79" s="9"/>
      <c r="D79" s="9"/>
      <c r="E79" s="55"/>
      <c r="F79" s="56"/>
      <c r="G79" s="19"/>
      <c r="H79" s="44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</row>
    <row r="80" spans="1:94" s="25" customFormat="1" ht="11.25">
      <c r="A80" s="19" t="s">
        <v>7</v>
      </c>
      <c r="B80" s="35"/>
      <c r="C80" s="4"/>
      <c r="D80" s="4"/>
      <c r="E80" s="57"/>
      <c r="F80" s="58"/>
      <c r="G80" s="24"/>
      <c r="H80" s="4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</row>
    <row r="81" spans="1:94" s="25" customFormat="1" ht="281.25">
      <c r="A81" s="1">
        <v>1</v>
      </c>
      <c r="B81" s="42" t="s">
        <v>51</v>
      </c>
      <c r="C81" s="1" t="s">
        <v>11</v>
      </c>
      <c r="D81" s="3">
        <v>1</v>
      </c>
      <c r="E81" s="59"/>
      <c r="F81" s="60" t="str">
        <f t="shared" ref="F81:F84" si="13">IFERROR(IF(AND(D81&lt;&gt;0,E81&lt;&gt;0),D81*E81,""),"")</f>
        <v/>
      </c>
      <c r="G81" s="24"/>
      <c r="H81" s="4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</row>
    <row r="82" spans="1:94" s="25" customFormat="1" ht="78.75">
      <c r="A82" s="1">
        <v>2</v>
      </c>
      <c r="B82" s="36" t="s">
        <v>27</v>
      </c>
      <c r="C82" s="1" t="s">
        <v>11</v>
      </c>
      <c r="D82" s="3">
        <v>1</v>
      </c>
      <c r="E82" s="59"/>
      <c r="F82" s="60" t="str">
        <f t="shared" si="13"/>
        <v/>
      </c>
      <c r="G82" s="24"/>
      <c r="H82" s="4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</row>
    <row r="83" spans="1:94" s="25" customFormat="1" ht="45">
      <c r="A83" s="1">
        <v>3</v>
      </c>
      <c r="B83" s="39" t="s">
        <v>28</v>
      </c>
      <c r="C83" s="1" t="s">
        <v>11</v>
      </c>
      <c r="D83" s="3">
        <v>1</v>
      </c>
      <c r="E83" s="59"/>
      <c r="F83" s="60" t="str">
        <f t="shared" si="13"/>
        <v/>
      </c>
      <c r="G83" s="24"/>
      <c r="H83" s="4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</row>
    <row r="84" spans="1:94" s="25" customFormat="1" ht="33.75">
      <c r="A84" s="1">
        <v>4</v>
      </c>
      <c r="B84" s="39" t="s">
        <v>63</v>
      </c>
      <c r="C84" s="1" t="s">
        <v>11</v>
      </c>
      <c r="D84" s="3">
        <v>1</v>
      </c>
      <c r="E84" s="59"/>
      <c r="F84" s="60" t="str">
        <f t="shared" si="13"/>
        <v/>
      </c>
      <c r="G84" s="24"/>
      <c r="H84" s="4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</row>
    <row r="85" spans="1:94" s="20" customFormat="1" ht="11.25">
      <c r="A85" s="4"/>
      <c r="B85" s="35"/>
      <c r="C85" s="4"/>
      <c r="D85" s="4"/>
      <c r="E85" s="57"/>
      <c r="F85" s="58"/>
      <c r="G85" s="19"/>
      <c r="H85" s="44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</row>
    <row r="86" spans="1:94">
      <c r="A86" s="8" t="str">
        <f>A79</f>
        <v>G</v>
      </c>
      <c r="B86" s="38" t="str">
        <f>B79</f>
        <v>Izrada dokumentacije, stručni nadzor pri gradnji i ispitivanja i mjerenja</v>
      </c>
      <c r="C86" s="8"/>
      <c r="D86" s="8"/>
      <c r="E86" s="61" t="s">
        <v>9</v>
      </c>
      <c r="F86" s="62" t="str">
        <f>IFERROR(IF(SUM(F81:F84)&lt;&gt;0,SUM(F81:F84),""),"")</f>
        <v/>
      </c>
      <c r="H86" s="44"/>
    </row>
    <row r="87" spans="1:94" ht="13.5" customHeight="1"/>
    <row r="88" spans="1:94" ht="32.25" customHeight="1">
      <c r="A88" s="28"/>
      <c r="B88" s="15" t="s">
        <v>41</v>
      </c>
      <c r="C88" s="12"/>
      <c r="D88" s="12"/>
      <c r="E88" s="66"/>
      <c r="F88" s="67"/>
    </row>
    <row r="89" spans="1:94">
      <c r="A89" s="21"/>
      <c r="B89" s="30"/>
      <c r="C89" s="7"/>
      <c r="D89" s="7"/>
      <c r="E89" s="47"/>
      <c r="F89" s="48"/>
    </row>
    <row r="90" spans="1:94">
      <c r="A90" s="7" t="str">
        <f>A10</f>
        <v>A</v>
      </c>
      <c r="B90" s="30" t="str">
        <f>B10</f>
        <v>Fotonaponska oprema</v>
      </c>
      <c r="C90" s="6" t="s">
        <v>12</v>
      </c>
      <c r="D90" s="7">
        <v>1</v>
      </c>
      <c r="E90" s="48" t="str">
        <f>F15</f>
        <v/>
      </c>
      <c r="F90" s="68" t="str">
        <f t="shared" ref="F90:F96" si="14">IFERROR(IF(AND(D90&lt;&gt;0,E90&lt;&gt;0),D90*E90,""),"")</f>
        <v/>
      </c>
    </row>
    <row r="91" spans="1:94">
      <c r="A91" s="7" t="str">
        <f>A17</f>
        <v>B</v>
      </c>
      <c r="B91" s="30" t="str">
        <f>B17</f>
        <v>Sustav za daljinski nadzor</v>
      </c>
      <c r="C91" s="6" t="s">
        <v>12</v>
      </c>
      <c r="D91" s="7">
        <v>1</v>
      </c>
      <c r="E91" s="48" t="str">
        <f>F23</f>
        <v/>
      </c>
      <c r="F91" s="68" t="str">
        <f t="shared" ref="F91" si="15">IFERROR(IF(AND(D91&lt;&gt;0,E91&lt;&gt;0),D91*E91,""),"")</f>
        <v/>
      </c>
    </row>
    <row r="92" spans="1:94">
      <c r="A92" s="7" t="str">
        <f>A25</f>
        <v>C</v>
      </c>
      <c r="B92" s="30" t="str">
        <f>B25</f>
        <v>Razvodni ormari (AC i DC)</v>
      </c>
      <c r="C92" s="6" t="s">
        <v>12</v>
      </c>
      <c r="D92" s="7">
        <v>1</v>
      </c>
      <c r="E92" s="48" t="str">
        <f>F40</f>
        <v/>
      </c>
      <c r="F92" s="68" t="str">
        <f t="shared" si="14"/>
        <v/>
      </c>
    </row>
    <row r="93" spans="1:94">
      <c r="A93" s="7" t="str">
        <f>A42</f>
        <v>D</v>
      </c>
      <c r="B93" s="30" t="str">
        <f>B42</f>
        <v>Priključak na postojeći EES</v>
      </c>
      <c r="C93" s="6" t="s">
        <v>12</v>
      </c>
      <c r="D93" s="7">
        <v>1</v>
      </c>
      <c r="E93" s="48" t="str">
        <f>F55</f>
        <v/>
      </c>
      <c r="F93" s="68" t="str">
        <f t="shared" ref="F93" si="16">IFERROR(IF(AND(D93&lt;&gt;0,E93&lt;&gt;0),D93*E93,""),"")</f>
        <v/>
      </c>
    </row>
    <row r="94" spans="1:94">
      <c r="A94" s="7" t="str">
        <f>A57</f>
        <v>E</v>
      </c>
      <c r="B94" s="30" t="str">
        <f>B57</f>
        <v>Kabliranje i uzemljenje fotonaponske elektrane</v>
      </c>
      <c r="C94" s="6" t="s">
        <v>12</v>
      </c>
      <c r="D94" s="7">
        <v>1</v>
      </c>
      <c r="E94" s="48" t="str">
        <f>F66</f>
        <v/>
      </c>
      <c r="F94" s="68" t="str">
        <f t="shared" si="14"/>
        <v/>
      </c>
    </row>
    <row r="95" spans="1:94">
      <c r="A95" s="7" t="str">
        <f>A68</f>
        <v>F</v>
      </c>
      <c r="B95" s="30" t="str">
        <f>B68</f>
        <v>Nosiva konstrukcija panela fotonaponske elektrane</v>
      </c>
      <c r="C95" s="6" t="s">
        <v>12</v>
      </c>
      <c r="D95" s="7">
        <v>1</v>
      </c>
      <c r="E95" s="48" t="str">
        <f>F77</f>
        <v/>
      </c>
      <c r="F95" s="68" t="str">
        <f t="shared" si="14"/>
        <v/>
      </c>
    </row>
    <row r="96" spans="1:94">
      <c r="A96" s="7" t="str">
        <f>A79</f>
        <v>G</v>
      </c>
      <c r="B96" s="30" t="str">
        <f>B79</f>
        <v>Izrada dokumentacije, stručni nadzor pri gradnji i ispitivanja i mjerenja</v>
      </c>
      <c r="C96" s="6" t="s">
        <v>12</v>
      </c>
      <c r="D96" s="7">
        <v>1</v>
      </c>
      <c r="E96" s="48" t="str">
        <f>F86</f>
        <v/>
      </c>
      <c r="F96" s="68" t="str">
        <f t="shared" si="14"/>
        <v/>
      </c>
    </row>
    <row r="97" spans="1:6">
      <c r="A97" s="22"/>
      <c r="B97" s="30"/>
      <c r="C97" s="7"/>
      <c r="D97" s="7"/>
      <c r="E97" s="69"/>
      <c r="F97" s="70"/>
    </row>
    <row r="98" spans="1:6">
      <c r="A98" s="22"/>
      <c r="C98" s="14"/>
      <c r="D98" s="14"/>
      <c r="E98" s="71" t="s">
        <v>18</v>
      </c>
      <c r="F98" s="72" t="str">
        <f>IFERROR(IF(SUM(F90:F96)&lt;&gt;0,SUM(F90:F96),""),"")</f>
        <v/>
      </c>
    </row>
    <row r="99" spans="1:6">
      <c r="A99" s="22"/>
      <c r="C99" s="14"/>
      <c r="D99" s="14"/>
      <c r="E99" s="71" t="s">
        <v>71</v>
      </c>
      <c r="F99" s="70" t="str">
        <f>IF(F98&lt;&gt;"",F98/4,"")</f>
        <v/>
      </c>
    </row>
    <row r="100" spans="1:6">
      <c r="A100" s="22"/>
      <c r="C100" s="14"/>
      <c r="D100" s="14"/>
      <c r="E100" s="71" t="s">
        <v>19</v>
      </c>
      <c r="F100" s="70" t="str">
        <f>IF(F98&lt;&gt;"",SUM(F98:F99),"")</f>
        <v/>
      </c>
    </row>
    <row r="101" spans="1:6">
      <c r="A101" s="22"/>
      <c r="B101" s="30"/>
      <c r="C101" s="7"/>
      <c r="D101" s="7"/>
      <c r="E101" s="47"/>
      <c r="F101" s="48"/>
    </row>
    <row r="102" spans="1:6">
      <c r="A102" s="22"/>
      <c r="B102" s="30"/>
      <c r="C102" s="7"/>
      <c r="D102" s="7"/>
      <c r="E102" s="47"/>
      <c r="F102" s="48"/>
    </row>
    <row r="103" spans="1:6">
      <c r="A103" s="21"/>
      <c r="B103" s="30"/>
      <c r="C103" s="7"/>
      <c r="D103" s="7"/>
      <c r="E103" s="47"/>
      <c r="F103" s="48"/>
    </row>
    <row r="104" spans="1:6">
      <c r="A104" s="21"/>
      <c r="B104" s="30"/>
      <c r="C104" s="7"/>
      <c r="D104" s="7"/>
      <c r="E104" s="47"/>
      <c r="F104" s="48"/>
    </row>
    <row r="105" spans="1:6">
      <c r="A105" s="21"/>
      <c r="B105" s="30"/>
      <c r="C105" s="7"/>
      <c r="D105" s="7"/>
      <c r="E105" s="47"/>
      <c r="F105" s="48"/>
    </row>
    <row r="106" spans="1:6">
      <c r="A106" s="21"/>
      <c r="B106" s="30"/>
      <c r="C106" s="7"/>
      <c r="D106" s="7"/>
      <c r="E106" s="47"/>
      <c r="F106" s="48"/>
    </row>
    <row r="107" spans="1:6">
      <c r="A107" s="21"/>
      <c r="B107" s="30"/>
      <c r="C107" s="7"/>
      <c r="D107" s="7"/>
      <c r="E107" s="47"/>
      <c r="F107" s="48"/>
    </row>
    <row r="108" spans="1:6">
      <c r="A108" s="21"/>
      <c r="B108" s="30"/>
      <c r="C108" s="7"/>
      <c r="D108" s="7"/>
      <c r="E108" s="47"/>
      <c r="F108" s="48"/>
    </row>
    <row r="109" spans="1:6">
      <c r="A109" s="21"/>
      <c r="B109" s="30"/>
      <c r="C109" s="7"/>
      <c r="D109" s="7"/>
      <c r="E109" s="47"/>
      <c r="F109" s="48"/>
    </row>
    <row r="110" spans="1:6">
      <c r="A110" s="21"/>
      <c r="B110" s="30"/>
      <c r="C110" s="7"/>
      <c r="D110" s="7"/>
      <c r="E110" s="47"/>
      <c r="F110" s="48"/>
    </row>
    <row r="111" spans="1:6">
      <c r="A111" s="21"/>
      <c r="B111" s="30"/>
      <c r="C111" s="7"/>
      <c r="D111" s="7"/>
      <c r="E111" s="47"/>
      <c r="F111" s="48"/>
    </row>
    <row r="112" spans="1:6">
      <c r="A112" s="21"/>
      <c r="B112" s="30"/>
      <c r="C112" s="7"/>
      <c r="D112" s="7"/>
      <c r="E112" s="47"/>
      <c r="F112" s="48"/>
    </row>
    <row r="113" spans="1:6">
      <c r="A113" s="21"/>
      <c r="B113" s="30"/>
      <c r="C113" s="7"/>
      <c r="D113" s="7"/>
      <c r="E113" s="47"/>
      <c r="F113" s="48"/>
    </row>
    <row r="114" spans="1:6">
      <c r="A114" s="21"/>
      <c r="B114" s="30"/>
      <c r="C114" s="7"/>
      <c r="D114" s="7"/>
      <c r="E114" s="47"/>
      <c r="F114" s="48"/>
    </row>
    <row r="115" spans="1:6">
      <c r="A115" s="21"/>
      <c r="B115" s="30"/>
      <c r="C115" s="7"/>
      <c r="D115" s="7"/>
      <c r="E115" s="47"/>
      <c r="F115" s="48"/>
    </row>
    <row r="116" spans="1:6">
      <c r="A116" s="21"/>
      <c r="B116" s="30"/>
      <c r="C116" s="7"/>
      <c r="D116" s="7"/>
      <c r="E116" s="47"/>
      <c r="F116" s="48"/>
    </row>
    <row r="117" spans="1:6">
      <c r="A117" s="21"/>
      <c r="B117" s="30"/>
      <c r="C117" s="7"/>
      <c r="D117" s="7"/>
      <c r="E117" s="47"/>
      <c r="F117" s="48"/>
    </row>
    <row r="118" spans="1:6">
      <c r="A118" s="21"/>
      <c r="B118" s="30"/>
      <c r="C118" s="7"/>
      <c r="D118" s="7"/>
      <c r="E118" s="47"/>
      <c r="F118" s="48"/>
    </row>
    <row r="119" spans="1:6">
      <c r="A119" s="21"/>
      <c r="B119" s="30"/>
      <c r="C119" s="7"/>
      <c r="D119" s="7"/>
      <c r="E119" s="47"/>
      <c r="F119" s="48"/>
    </row>
    <row r="120" spans="1:6">
      <c r="A120" s="21"/>
      <c r="B120" s="30"/>
      <c r="C120" s="7"/>
      <c r="D120" s="7"/>
      <c r="E120" s="47"/>
      <c r="F120" s="48"/>
    </row>
    <row r="121" spans="1:6">
      <c r="A121" s="21"/>
      <c r="B121" s="30"/>
      <c r="C121" s="7"/>
      <c r="D121" s="7"/>
      <c r="E121" s="47"/>
      <c r="F121" s="48"/>
    </row>
    <row r="122" spans="1:6">
      <c r="A122" s="21"/>
      <c r="B122" s="30"/>
      <c r="C122" s="7"/>
      <c r="D122" s="7"/>
      <c r="E122" s="47"/>
      <c r="F122" s="48"/>
    </row>
    <row r="123" spans="1:6">
      <c r="A123" s="21"/>
      <c r="B123" s="30"/>
      <c r="C123" s="7"/>
      <c r="D123" s="7"/>
      <c r="E123" s="47"/>
      <c r="F123" s="48"/>
    </row>
  </sheetData>
  <pageMargins left="0.42708333333333331" right="0.39" top="0.66" bottom="0.46" header="0.37" footer="0.19685039370078741"/>
  <pageSetup paperSize="9" orientation="landscape" r:id="rId1"/>
  <headerFooter>
    <oddHeader>&amp;L&amp;G &amp;"Quicksand,Bold"&amp;12BIM-ING d.o.o.&amp;R&amp;7+385 92 382 6512       
ured@bim-ing.hr</oddHeader>
    <oddFooter>&amp;C&amp;8&amp;K01+022&amp;P od &amp;N</oddFooter>
  </headerFooter>
  <rowBreaks count="4" manualBreakCount="4">
    <brk id="16" max="5" man="1"/>
    <brk id="41" max="5" man="1"/>
    <brk id="67" max="5" man="1"/>
    <brk id="86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elektro</vt:lpstr>
      <vt:lpstr>elektro!Ispis_naslova</vt:lpstr>
      <vt:lpstr>elektro!Podrucje_ispisa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Luxnet</dc:creator>
  <cp:lastModifiedBy>Windows korisnik</cp:lastModifiedBy>
  <cp:lastPrinted>2021-11-11T12:02:10Z</cp:lastPrinted>
  <dcterms:created xsi:type="dcterms:W3CDTF">2019-02-18T08:19:51Z</dcterms:created>
  <dcterms:modified xsi:type="dcterms:W3CDTF">2025-09-23T07:23:09Z</dcterms:modified>
</cp:coreProperties>
</file>