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k\Desktop\Fotonaponska elektrana\"/>
    </mc:Choice>
  </mc:AlternateContent>
  <xr:revisionPtr revIDLastSave="0" documentId="8_{5043764C-5A9A-4BC1-955E-E468D4F89739}" xr6:coauthVersionLast="47" xr6:coauthVersionMax="47" xr10:uidLastSave="{00000000-0000-0000-0000-000000000000}"/>
  <bookViews>
    <workbookView xWindow="-120" yWindow="-120" windowWidth="29040" windowHeight="15840" xr2:uid="{97326DC8-816E-4521-B13F-5E7A738EE610}"/>
  </bookViews>
  <sheets>
    <sheet name="List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 l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3" i="1"/>
  <c r="A93" i="1"/>
  <c r="F93" i="1"/>
  <c r="E104" i="1" s="1"/>
  <c r="F104" i="1" s="1"/>
  <c r="B83" i="1"/>
  <c r="A83" i="1"/>
  <c r="F78" i="1"/>
  <c r="B72" i="1"/>
  <c r="A72" i="1"/>
  <c r="F69" i="1"/>
  <c r="F68" i="1"/>
  <c r="F67" i="1"/>
  <c r="F66" i="1"/>
  <c r="B61" i="1"/>
  <c r="A61" i="1"/>
  <c r="F58" i="1"/>
  <c r="F57" i="1"/>
  <c r="F56" i="1"/>
  <c r="F55" i="1"/>
  <c r="F54" i="1"/>
  <c r="F53" i="1"/>
  <c r="F52" i="1"/>
  <c r="F51" i="1"/>
  <c r="B46" i="1"/>
  <c r="A46" i="1"/>
  <c r="F43" i="1"/>
  <c r="F42" i="1"/>
  <c r="F41" i="1"/>
  <c r="F40" i="1"/>
  <c r="F37" i="1"/>
  <c r="B31" i="1"/>
  <c r="A31" i="1"/>
  <c r="B23" i="1"/>
  <c r="A23" i="1"/>
  <c r="F23" i="1"/>
  <c r="E98" i="1" s="1"/>
  <c r="F98" i="1" s="1"/>
  <c r="B15" i="1"/>
  <c r="A15" i="1"/>
  <c r="F15" i="1"/>
  <c r="E97" i="1" s="1"/>
  <c r="F97" i="1" s="1"/>
  <c r="F83" i="1" l="1"/>
  <c r="E103" i="1" s="1"/>
  <c r="F103" i="1" s="1"/>
  <c r="F72" i="1"/>
  <c r="E102" i="1" s="1"/>
  <c r="F102" i="1" s="1"/>
  <c r="F61" i="1"/>
  <c r="E101" i="1" s="1"/>
  <c r="F101" i="1" s="1"/>
  <c r="F46" i="1"/>
  <c r="E100" i="1" s="1"/>
  <c r="F100" i="1" s="1"/>
  <c r="F31" i="1"/>
  <c r="E99" i="1" s="1"/>
  <c r="F99" i="1" s="1"/>
  <c r="F106" i="1" l="1"/>
  <c r="F107" i="1" s="1"/>
  <c r="F108" i="1" s="1"/>
</calcChain>
</file>

<file path=xl/sharedStrings.xml><?xml version="1.0" encoding="utf-8"?>
<sst xmlns="http://schemas.openxmlformats.org/spreadsheetml/2006/main" count="142" uniqueCount="74">
  <si>
    <t>br.</t>
  </si>
  <si>
    <t>Opis  stavke</t>
  </si>
  <si>
    <t>Jed. mjera</t>
  </si>
  <si>
    <t>Količina</t>
  </si>
  <si>
    <t>Jed. cijena</t>
  </si>
  <si>
    <t>Ukupno</t>
  </si>
  <si>
    <t>Elektrotehnički radovi i oprema - FN elektrana OŠ „Ivana Brlić Mažuranić“ Strizivojna 573/21</t>
  </si>
  <si>
    <r>
      <t>Tehnička specifikacija materijala i radnog vremena</t>
    </r>
    <r>
      <rPr>
        <sz val="8"/>
        <color theme="1"/>
        <rFont val="Arial"/>
        <family val="2"/>
        <charset val="238"/>
      </rPr>
      <t xml:space="preserve"> za izradu elektrotehničkih instalacija fotonaponske elektrane. </t>
    </r>
  </si>
  <si>
    <t xml:space="preserve">Fotonaponska elektrana </t>
  </si>
  <si>
    <t xml:space="preserve">Nabavka, isporuka, ugradnja i parametriranje te puštanje u rad slijedećih elemenata ili tehnički i cjenovno jednakovrijednih. Sve doljnje stavke uključuju sve troškove vezane za nabavu, isporuku, ugradnju i parametriranje specificirane opreme.
</t>
  </si>
  <si>
    <t>A</t>
  </si>
  <si>
    <t>Fotonaponska oprema</t>
  </si>
  <si>
    <t xml:space="preserve"> </t>
  </si>
  <si>
    <r>
      <rPr>
        <b/>
        <sz val="8"/>
        <color theme="1"/>
        <rFont val="Arial"/>
        <family val="2"/>
      </rPr>
      <t xml:space="preserve">Fotonaponski paneli </t>
    </r>
    <r>
      <rPr>
        <sz val="8"/>
        <color theme="1"/>
        <rFont val="Arial"/>
        <family val="2"/>
      </rPr>
      <t xml:space="preserve">nazivne snage 450Wp, tip: monokristalne half-cut, min. učinkovitosti 20%, 144 čelije dimenzija 156mm x156mm, minimalno 3 bypass diode, nazivne struje (±10%): 8,77A, nazivnog napona (±10%): 41V,maksimalnog napona sustava 1000V, Temperaturno područje (±10%): od -40 °C do +85 °C. Otpornosti na maksimalno opterećenje od (±10%): 5400 Pa, otpornost na tuču (±10%): promjer zrna 25 mm pri 23 m/s. Približnih dimenzija (VxŠxD ±10%): 2108mm x 1048mm x 40mm, mase približno (±10%): 24 kg. Okvir izrađen od aluminija sa dvostrukom stjenkom i otvorima za drenažu, priključna kutija u stupnju zaštite minimalno IP66, spojni kabel: bakar 4mm² s izolacijom otpornom na sunčevo zračenje i atmorsferilije, spojnice tip MC4
</t>
    </r>
  </si>
  <si>
    <t>kom</t>
  </si>
  <si>
    <r>
      <rPr>
        <b/>
        <sz val="8"/>
        <color theme="1"/>
        <rFont val="Arial"/>
        <family val="2"/>
      </rPr>
      <t>Izmjenjivač</t>
    </r>
    <r>
      <rPr>
        <sz val="8"/>
        <color theme="1"/>
        <rFont val="Arial"/>
        <family val="2"/>
      </rPr>
      <t xml:space="preserve"> nazivne snage minimalno 20,5kW DC odnosno 20kW AC, maksimalni napon DC strujnog kruga 1000V, minimalno podržava maksimalnu struju stringa 22A, minimalan broj MPPT ulaza: 4, nazivni napon MPPT ulaza od 200V do 1000V, Nazivni napon AC 400V 3f, 50 Hz, Izmjenjivač ima sljedeće tipove zaštite: nad-naponska, pod-naponska, nad-frekvencijska, pod-frekvencijska, RCD strujna zaštitna sklopka sa sprječavanjem injektiranja istosmjerne komponente u mrežu. Efikasnost pretvorbe minimalno 98,2%, Stupanj zaštite minimalno IP65, približnih dimenzija (VxŠxD ±10%): 675mm x 591,8mm x 227,5mm.
Ugrađena mrežna komunikacija: WiFi 2.4 GHz 802.11b/g/n, Ethernet (RJ45), RS-485
Podržava komunikacijske protokole: Modbus RTU / TCP, Aurora Protokol</t>
    </r>
  </si>
  <si>
    <t>UKUPNO:</t>
  </si>
  <si>
    <t>B</t>
  </si>
  <si>
    <t>Sustav za daljinski nadzor</t>
  </si>
  <si>
    <r>
      <rPr>
        <b/>
        <sz val="8"/>
        <color theme="1"/>
        <rFont val="Arial"/>
        <family val="2"/>
      </rPr>
      <t>F/UTP PE CAT 5e</t>
    </r>
    <r>
      <rPr>
        <sz val="8"/>
        <color theme="1"/>
        <rFont val="Arial"/>
        <family val="2"/>
      </rPr>
      <t xml:space="preserve"> namijenjen za vanjsku upotrebu ili direktno polaganje u zemlju Stavka uključuje pripadne konektore.</t>
    </r>
  </si>
  <si>
    <t>m</t>
  </si>
  <si>
    <r>
      <rPr>
        <b/>
        <sz val="8"/>
        <color theme="1"/>
        <rFont val="Arial"/>
        <family val="2"/>
      </rPr>
      <t>Softwerski paket</t>
    </r>
    <r>
      <rPr>
        <sz val="8"/>
        <color theme="1"/>
        <rFont val="Arial"/>
        <family val="2"/>
      </rPr>
      <t xml:space="preserve"> za praćenje rada fotonaponske elektrane. HTML sučelje, mogućnost pristupa putem web browsera, Android i iOS aplikacije.</t>
    </r>
  </si>
  <si>
    <t>kpl</t>
  </si>
  <si>
    <t>Prilagodba postojeće telekomunikacijske instalacije, spajanje i konfiguracija opreme, educiranje korisnika.</t>
  </si>
  <si>
    <t>C</t>
  </si>
  <si>
    <t>ZS razvodni ormar stringa</t>
  </si>
  <si>
    <r>
      <rPr>
        <b/>
        <sz val="8"/>
        <color theme="1"/>
        <rFont val="Arial"/>
        <family val="2"/>
      </rPr>
      <t>Razdjelni ormar ZS</t>
    </r>
    <r>
      <rPr>
        <sz val="8"/>
        <color theme="1"/>
        <rFont val="Arial"/>
        <family val="2"/>
      </rPr>
      <t>, izrađen od plastike (dimenzije prije narudžbe provjeriti po slaganju svih elemenata te uz rezervni slobodni prostor 30 %), u stupnju zaštite IP 55. Oznaku razdjelnika, natpise na vratima, izvode kabela iz ormara prema strujnim krugovima izvesti na graviranim plastičnim pločicama, a svu opremu u razdjelniku označiti trajnim oznakama prema jednopolnoj shemi sukladno tehničkom opisu.</t>
    </r>
  </si>
  <si>
    <t>Odvodnik prenapona 2P, tip 1+2 (B+C), 1100 VDC 12,5 kA</t>
  </si>
  <si>
    <t>Stezaljke, MC4 spojnice, spojni vodovi odgovarajućeg presjeka i boja plastični kabel kanali sitni montažni pribor i spojni materijal.</t>
  </si>
  <si>
    <t>D</t>
  </si>
  <si>
    <t>Razvodni ormari (AC i DC)</t>
  </si>
  <si>
    <r>
      <rPr>
        <b/>
        <sz val="8"/>
        <color theme="1"/>
        <rFont val="Arial"/>
        <family val="2"/>
      </rPr>
      <t>Razdjelni AC/DC ormar,</t>
    </r>
    <r>
      <rPr>
        <sz val="8"/>
        <color theme="1"/>
        <rFont val="Arial"/>
        <family val="2"/>
      </rPr>
      <t xml:space="preserve"> Zidni metalni, izrađen od pocinčanog čeličnog lima deb. 2 mm, praškasto lakiran (dimenzije prije narudžbe provjeriti po slaganju svih elemenata te uz rezervni slobodni prostor 30 %), u stupnju zaštite IP65 IK10, sa tipskom bravicom s ključem. Oznaku razdjelnika, natpise na vratima, izvode kabela iz ormara prema strujnim krugovima izvesti na graviranim plastičnim pločicama, a svu opremu u razdjelniku označiti trajnim oznakama prema jednopolnoj shemi sukladno tehničkom opisu. U ormar isporučiti i ugraditi opremu koja će biti dana jednopolnom shemom u Izvedbenom projektu. </t>
    </r>
  </si>
  <si>
    <r>
      <rPr>
        <b/>
        <sz val="8"/>
        <color theme="1"/>
        <rFont val="Arial"/>
        <family val="2"/>
      </rPr>
      <t>DC zaštitni prekidač</t>
    </r>
    <r>
      <rPr>
        <sz val="8"/>
        <color theme="1"/>
        <rFont val="Arial"/>
        <family val="2"/>
      </rPr>
      <t xml:space="preserve">   C karakteristika, 16A DC, prekidna moć: 10 kA, 2 pola</t>
    </r>
  </si>
  <si>
    <r>
      <rPr>
        <b/>
        <sz val="8"/>
        <color theme="1"/>
        <rFont val="Arial"/>
        <family val="2"/>
      </rPr>
      <t>Odvodnik prenapona</t>
    </r>
    <r>
      <rPr>
        <sz val="8"/>
        <color theme="1"/>
        <rFont val="Arial"/>
        <family val="2"/>
      </rPr>
      <t xml:space="preserve"> 2P, tip 1+2 (B+C), 1100 VDC 12,5 kA</t>
    </r>
  </si>
  <si>
    <r>
      <rPr>
        <b/>
        <sz val="8"/>
        <color theme="1"/>
        <rFont val="Arial"/>
        <family val="2"/>
      </rPr>
      <t>Četveropolna rastavljačka pruga</t>
    </r>
    <r>
      <rPr>
        <sz val="8"/>
        <color theme="1"/>
        <rFont val="Arial"/>
        <family val="2"/>
      </rPr>
      <t xml:space="preserve"> TOP 160A, s umetcima gG 4x50A</t>
    </r>
  </si>
  <si>
    <r>
      <rPr>
        <b/>
        <sz val="8"/>
        <rFont val="Arial"/>
        <family val="2"/>
      </rPr>
      <t>Automatski osigurači</t>
    </r>
    <r>
      <rPr>
        <sz val="8"/>
        <rFont val="Arial"/>
        <family val="2"/>
      </rPr>
      <t xml:space="preserve"> C50A/3 , 10kA</t>
    </r>
  </si>
  <si>
    <r>
      <rPr>
        <b/>
        <sz val="8"/>
        <color theme="1"/>
        <rFont val="Arial"/>
        <family val="2"/>
      </rPr>
      <t>RCD - FID sklopka</t>
    </r>
    <r>
      <rPr>
        <sz val="8"/>
        <color theme="1"/>
        <rFont val="Arial"/>
        <family val="2"/>
      </rPr>
      <t xml:space="preserve"> 40/0,3A Tip-A, 10kA 4P</t>
    </r>
  </si>
  <si>
    <t>Formiranje sabirnica (L1, L2, L3, N,  PE, jedno potencijalna)uključujući materijal</t>
  </si>
  <si>
    <t>Izvesti sva korektna spajanja elemenata u ormaru</t>
  </si>
  <si>
    <t>Odgovarajuće redne stezaljke</t>
  </si>
  <si>
    <t>Ostali spojni i montažni materija</t>
  </si>
  <si>
    <t>E</t>
  </si>
  <si>
    <t>Priključak na postojeći EES</t>
  </si>
  <si>
    <r>
      <rPr>
        <b/>
        <sz val="8"/>
        <color theme="1"/>
        <rFont val="Arial"/>
        <family val="2"/>
      </rPr>
      <t>Razdjelni ormar FN-EES,</t>
    </r>
    <r>
      <rPr>
        <sz val="8"/>
        <color theme="1"/>
        <rFont val="Arial"/>
        <family val="2"/>
      </rPr>
      <t xml:space="preserve"> Zidni metalni, izrađen od pocinčanog čeličnog lima deb. 2 mm, praškasto lakiran (dimenzije prije narudžbe provjeriti po slaganju svih elemenata te uz rezervni slobodni prostor 30 %), u stupnju zaštite IP65 IK10, sa tipskom bravicom s ključem. Oznaku razdjelnika, natpise na vratima, izvode kabela iz ormara prema strujnim krugovima izvesti na graviranim plastičnim pločicama, a svu opremu u razdjelniku označiti trajnim oznakama prema jednopolnoj shemi sukladno tehničkom opisu. U ormar isporučiti i ugraditi opremu koja će biti dana jednopolnom shemom u Izvedbenom projektu. </t>
    </r>
  </si>
  <si>
    <r>
      <rPr>
        <b/>
        <sz val="8"/>
        <color theme="1"/>
        <rFont val="Arial"/>
        <family val="2"/>
      </rPr>
      <t>Energetski distribucijski i signalni kabel</t>
    </r>
    <r>
      <rPr>
        <sz val="8"/>
        <color theme="1"/>
        <rFont val="Arial"/>
        <family val="2"/>
      </rPr>
      <t xml:space="preserve"> za statičnu upotrebu na otvorenom (bakar) NYY 5x10mm²</t>
    </r>
  </si>
  <si>
    <r>
      <rPr>
        <b/>
        <sz val="8"/>
        <color theme="1"/>
        <rFont val="Arial"/>
        <family val="2"/>
      </rPr>
      <t>PNT cijev</t>
    </r>
    <r>
      <rPr>
        <sz val="8"/>
        <color theme="1"/>
        <rFont val="Arial"/>
        <family val="2"/>
      </rPr>
      <t xml:space="preserve"> za instalacije sa pripadnim obujmicama, vanjskog promjera 25 mm</t>
    </r>
  </si>
  <si>
    <t>Bušenje vertikalnih i horizontalnih prodora kroz A/B ploču, iskopi kabelskih rovova sukladno Izvedbenom projektu</t>
  </si>
  <si>
    <t>Saniranje zidova, podova i stropova nakon završetka radova. Vračanje u prijašnje stanje.</t>
  </si>
  <si>
    <t>F</t>
  </si>
  <si>
    <t>Kabliranje i uzemljenje fotonaponske elektrane</t>
  </si>
  <si>
    <r>
      <rPr>
        <b/>
        <sz val="8"/>
        <color theme="1"/>
        <rFont val="Arial"/>
        <family val="2"/>
      </rPr>
      <t xml:space="preserve">DC-FN kabel  PV1-F 6 mm² </t>
    </r>
    <r>
      <rPr>
        <sz val="8"/>
        <color theme="1"/>
        <rFont val="Arial"/>
        <family val="2"/>
      </rPr>
      <t xml:space="preserve">dvostruko izoliran, pokositren, potrebno ga je isporučiti u različitim bojama (crvena (+) i plava (-)) </t>
    </r>
  </si>
  <si>
    <r>
      <rPr>
        <b/>
        <sz val="8"/>
        <color theme="1"/>
        <rFont val="Arial"/>
        <family val="2"/>
      </rPr>
      <t>Kabel za uzemljenje metalnih masa</t>
    </r>
    <r>
      <rPr>
        <sz val="8"/>
        <color theme="1"/>
        <rFont val="Arial"/>
        <family val="2"/>
      </rPr>
      <t xml:space="preserve"> H07V-K 16mm² (žuto-zelena)</t>
    </r>
  </si>
  <si>
    <r>
      <rPr>
        <b/>
        <sz val="8"/>
        <color theme="1"/>
        <rFont val="Arial"/>
        <family val="2"/>
      </rPr>
      <t xml:space="preserve">Konektori MC4 </t>
    </r>
    <r>
      <rPr>
        <sz val="8"/>
        <color theme="1"/>
        <rFont val="Arial"/>
        <family val="2"/>
      </rPr>
      <t xml:space="preserve"> (muški + ženski)</t>
    </r>
  </si>
  <si>
    <r>
      <rPr>
        <b/>
        <sz val="8"/>
        <color theme="1"/>
        <rFont val="Arial"/>
        <family val="2"/>
      </rPr>
      <t xml:space="preserve">Napojni vodič </t>
    </r>
    <r>
      <rPr>
        <sz val="8"/>
        <color theme="1"/>
        <rFont val="Arial"/>
        <family val="2"/>
      </rPr>
      <t>P/F 16mm²  (crna)</t>
    </r>
  </si>
  <si>
    <r>
      <rPr>
        <b/>
        <sz val="8"/>
        <color theme="1"/>
        <rFont val="Arial"/>
        <family val="2"/>
      </rPr>
      <t>Pocinčana metalna kanalica s poklopcem</t>
    </r>
    <r>
      <rPr>
        <sz val="8"/>
        <color theme="1"/>
        <rFont val="Arial"/>
        <family val="2"/>
      </rPr>
      <t>. PKU100. Stavka uključuje potreban montažni pribor, koljena, pripadajući poklopac kabel kanala, kabelske pregrade, uvodnice na mjestima izlaza kabela iz regala te sav potreban pribor za spajanje. IP 40, IK 08.</t>
    </r>
  </si>
  <si>
    <t>Stezaljke, spojni vodovi odgovarajućeg presjeka i boja plastični kabel kanali sitni montažni pribor i spojni materijal.</t>
  </si>
  <si>
    <t>G</t>
  </si>
  <si>
    <t>Nosiva konstrukcija panela fotonaponske elektrane</t>
  </si>
  <si>
    <r>
      <rPr>
        <b/>
        <sz val="8"/>
        <color theme="1"/>
        <rFont val="Arial"/>
        <family val="2"/>
      </rPr>
      <t>Aluminijska šina</t>
    </r>
    <r>
      <rPr>
        <sz val="8"/>
        <color theme="1"/>
        <rFont val="Arial"/>
        <family val="2"/>
      </rPr>
      <t xml:space="preserve"> - prilagođena za montiranje FN panela dužine 4200 mm</t>
    </r>
  </si>
  <si>
    <t>Spojnice šina</t>
  </si>
  <si>
    <t>Rubni prihvatnici panela</t>
  </si>
  <si>
    <t>Centralni prihvatnici panela</t>
  </si>
  <si>
    <r>
      <rPr>
        <b/>
        <sz val="8"/>
        <color theme="1"/>
        <rFont val="Arial"/>
        <family val="2"/>
      </rPr>
      <t>Nosači za nosivu konstrukciju</t>
    </r>
    <r>
      <rPr>
        <sz val="8"/>
        <color theme="1"/>
        <rFont val="Arial"/>
        <family val="2"/>
      </rPr>
      <t xml:space="preserve"> fotonaponskih panela odnosno betonske stope za sidrenje konstrukcije i prihvatni elementi konstrukcije (projektom predviđeno 65 komada). Dimenzijski i brojem usklađeni sa statičkim proračunom i izvedbenim projektom. Ponuditelj je dužan izraditi statički proračun nosive podkonstrukcije usklađen sa tipom pokrova, brzinom vjetra i ostalim relevantnim parametrima. Eventualne proboje kroz hidroizolaciju je potrebno adekvatno sanirati na što izvođač je dužan dati garanciju. Materijal nosača je vruće pocinčan čelik ili aluminij odgovarajuće debljine stjenke i čvrstoće.</t>
    </r>
  </si>
  <si>
    <r>
      <rPr>
        <b/>
        <sz val="8"/>
        <color theme="1"/>
        <rFont val="Arial"/>
        <family val="2"/>
      </rPr>
      <t xml:space="preserve">Vici, podnožne stopice, </t>
    </r>
    <r>
      <rPr>
        <sz val="8"/>
        <color theme="1"/>
        <rFont val="Arial"/>
        <family val="2"/>
      </rPr>
      <t>ostali spojni i montažni materijal.</t>
    </r>
  </si>
  <si>
    <t>H</t>
  </si>
  <si>
    <t>Izrada dokumentacije, stručni nadzor pri gradnji i ispitivanja i mjerenja</t>
  </si>
  <si>
    <r>
      <rPr>
        <b/>
        <sz val="8"/>
        <color theme="1"/>
        <rFont val="Arial"/>
        <family val="2"/>
      </rPr>
      <t>Izvedbeni projekt</t>
    </r>
    <r>
      <rPr>
        <sz val="8"/>
        <color theme="1"/>
        <rFont val="Arial"/>
        <family val="2"/>
      </rPr>
      <t xml:space="preserve"> - prije početka radova izvođač je dužan angažirati ovlaštenog inženjera elektrotehnike za izradu izvedbenog projekta sukladno Zakonu o gradnji NN 153/13, 20/17, 39/19, 125/19, kojim će biti obuhvaćeni između ostalog detalji nosive konstrukcije fotonaponske elektrane, trasa i detalji povezivanja AC ormara sa postojećom instalacijom, detalji uzemljenja te svi ostali detalji koji nisu obuhvaćeni glavnim projektom.
• Izvedbeni detalji elektro-energetski sustav fotonaponske elektrane (jaka struja): raspored opreme u razvodnim ormarima, oznake strujnih krugova, oznake stringova, opis sustava. Izvedbene blok i jednopolne shema elektro-energetskog sustava.
• Izvedbeni detalji telekomunikacijski sustav fotonaponske elektrane (slaba struja): detalji i konfiguracija pasivne opreme komunikacijskih ormara, oznake priključaka slabe struje, detaljan opis telekomunikacijskog sustava. Izvedbene blok sheme telekomunikacijskog sustava.
• Izvedbeni detalji sustava izjednačenja potencijala: uzemljivača, izjednačenje potencijala metalnih masa
• Izvedbeni detalji elemenata fotonaponske elektrane: dispozicija i konfiguriranje razvodnih ormara (zaštitnih, DC, AC), proračun i konfiguracija izmjenjivača i fotonaponskih panela.
• Izvedbeni detalji elementa nosive konstrukcije fotonaponske elektrane: dispozicija i konfiguracija nosača i elemenata nosive konstrukcije panela fotonaponske elektrane.
• Izvedbena Blok / jednopolna shema fotonaponske elektrane.</t>
    </r>
  </si>
  <si>
    <r>
      <t>Stručni nadzor nad izvođenjem radova elektrotehničkih instalacija</t>
    </r>
    <r>
      <rPr>
        <sz val="8"/>
        <color theme="1"/>
        <rFont val="Arial"/>
        <family val="2"/>
      </rPr>
      <t xml:space="preserve">
• Imenovanje nadzornog inženjera za elektrotehničke radove.
• Vršenje nadzora nad izvođenjem elektrotehničkih radova u skladu s projektnom dokumentacijom za izvođenje sukladno Zakonu o gradnji te važećim propisima.
• Vršenje kontrole kvalitete izvedenih radova, ugrađenih materijala i opreme putem atestne dokumentacije za materijale, svjedodžbi o ispitivanju, garantnih listova i slično.
• Otvaranje, kontrolu i ovjeru gradilišne dokumentacije: Građevinskog dnevnika, Građevinske knjige te vršenje kontrole i ovjeravanje privremenih mjesečnih te okončane situacije.
• Praćenje napredovanja radova, analiza uzroka eventualnih zakašnjenja te interveniranje radi svladavanja objektivnih razloga zakašnjenja i dovođenja tijeka radova u sklad s rokom izvođenja radova.
• Davanje uputa Izvođaču za ispravno, kvalitetno i što ekonomičnije izvođenje radova prema odobrenim projektima i eventualnim naknadnim izmjenama i dopunama, a u skladu s važećim propisima, normama i standardima.
• Davanje uputa, kontrola i na licu mjesta pregledavanje, utvrđivanje i preuzimanje pojedine faze izvedenih radova putem građevinskog dnevnika.
• Aktivno sudjelovanje na operativnim i drugim sastancima.
• Pravovremeno davanje potrebnih objašnjenja projekta i ostale dokumentacije na gradilištu te rješavanje pojedinih detalja izvedbe na zahtjev izvođača i to u suradnji i uz suglasnost projektanta putem Građevinskog dnevnika.
• Suradnja s projektantom i predstavnikom naručitelja kod rješavanja pojedinih tehničkih pitanja, što uključuje i potrebe za izmjenom dijela projektnih rješenja - nadzorni inženjer će iste projektno obraditi, predložiti projektantu i na tako predložena rješenja ishoditi pisanu suglasnost projektanta.
• Obrada zahtjeva izvođača za dodatnim radovima koji nisu predviđeni ugovornim troškovnikom uz pismenu suglasnost projektanta i naručitelja.
• Izrada završnog izvješća nadzornih inženjera za elektrotehničke radove nakon završetka radova prije održavanja tehničkog pregleda.
• Priprema svih dopisa i dokumentacije te sudjelovanje na tehničkom pregledu.</t>
    </r>
  </si>
  <si>
    <r>
      <rPr>
        <b/>
        <sz val="8"/>
        <color theme="1"/>
        <rFont val="Arial"/>
        <family val="2"/>
      </rPr>
      <t>Izrada dokumentacije za puštanje u pogon</t>
    </r>
    <r>
      <rPr>
        <sz val="8"/>
        <color theme="1"/>
        <rFont val="Arial"/>
        <family val="2"/>
      </rPr>
      <t xml:space="preserve">
• Elaborat utjecaja elektrane na mrežu
• Elaborat podešenja zaštite
• Plan i program ispitivanja elektrane u probnom radu (PPI) sukladno pravilima HEP-a te usklađivanje PPI sa lokalnim HEP ODS
- uključuje trošak izdavanja podataka o mreži
- uključuje trošak svih potrebnih revizija do usuglašavanja elaborata</t>
    </r>
  </si>
  <si>
    <r>
      <rPr>
        <b/>
        <sz val="8"/>
        <color theme="1"/>
        <rFont val="Arial"/>
        <family val="2"/>
      </rPr>
      <t>Ispitivanja i mjerenja</t>
    </r>
    <r>
      <rPr>
        <sz val="8"/>
        <color theme="1"/>
        <rFont val="Arial"/>
        <family val="2"/>
      </rPr>
      <t xml:space="preserve">
• Ispitivanje sunčane elektrane sukladno PPI i izrada izvješća
• Mjerenje kvalitete električne energije 7+7 dana i izvješće
• Beznaponska i naponska mjerenja i izdavanje atesta</t>
    </r>
  </si>
  <si>
    <r>
      <rPr>
        <b/>
        <sz val="8"/>
        <color theme="1"/>
        <rFont val="Arial"/>
        <family val="2"/>
      </rPr>
      <t xml:space="preserve">Projekt izvedenog stanja </t>
    </r>
    <r>
      <rPr>
        <sz val="8"/>
        <color theme="1"/>
        <rFont val="Arial"/>
        <family val="2"/>
      </rPr>
      <t>- po završetku radova izvođač je dužan angažirati ovlaštenu osobu za izradu projekta izvedenog stanja kojem će biti opisane sve izmjene vezane za izvedbeni projekt.</t>
    </r>
  </si>
  <si>
    <t xml:space="preserve">REKAPITULACIJA    </t>
  </si>
  <si>
    <t xml:space="preserve">UKUPNO </t>
  </si>
  <si>
    <t>PDV se obračunava i plaća po stopi od 0% sukladno čl. 38. st. 6. Zakona o PDV-u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</si>
</sst>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4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rgb="FFEFF4F5"/>
      </top>
      <bottom style="thin">
        <color rgb="FFEFF4F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1" applyAlignment="0">
      <alignment horizontal="left" vertical="center" wrapText="1"/>
    </xf>
  </cellStyleXfs>
  <cellXfs count="8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 applyProtection="1">
      <alignment horizontal="right" vertical="center" wrapText="1"/>
      <protection locked="0"/>
    </xf>
    <xf numFmtId="164" fontId="2" fillId="2" borderId="0" xfId="0" applyNumberFormat="1" applyFont="1" applyFill="1" applyAlignment="1">
      <alignment horizontal="right" vertical="center" wrapText="1"/>
    </xf>
    <xf numFmtId="0" fontId="0" fillId="3" borderId="0" xfId="0" applyFill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 applyProtection="1">
      <alignment horizontal="right"/>
      <protection locked="0"/>
    </xf>
    <xf numFmtId="164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 applyProtection="1">
      <alignment horizontal="right"/>
      <protection locked="0"/>
    </xf>
    <xf numFmtId="164" fontId="6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 applyProtection="1">
      <alignment horizontal="right" vertical="center" wrapText="1"/>
      <protection locked="0"/>
    </xf>
    <xf numFmtId="164" fontId="4" fillId="3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vertical="top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top" wrapText="1"/>
    </xf>
    <xf numFmtId="164" fontId="8" fillId="3" borderId="0" xfId="0" applyNumberFormat="1" applyFont="1" applyFill="1" applyAlignment="1" applyProtection="1">
      <alignment horizontal="right" vertical="top" wrapText="1"/>
      <protection locked="0"/>
    </xf>
    <xf numFmtId="164" fontId="8" fillId="3" borderId="0" xfId="0" applyNumberFormat="1" applyFont="1" applyFill="1" applyAlignment="1">
      <alignment horizontal="right" vertical="top" wrapText="1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top" wrapText="1"/>
    </xf>
    <xf numFmtId="164" fontId="8" fillId="2" borderId="0" xfId="0" applyNumberFormat="1" applyFont="1" applyFill="1" applyAlignment="1" applyProtection="1">
      <alignment horizontal="right" vertical="top" wrapText="1"/>
      <protection locked="0"/>
    </xf>
    <xf numFmtId="164" fontId="8" fillId="2" borderId="0" xfId="0" applyNumberFormat="1" applyFont="1" applyFill="1" applyAlignment="1">
      <alignment horizontal="right" vertical="top" wrapText="1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164" fontId="7" fillId="3" borderId="0" xfId="0" applyNumberFormat="1" applyFont="1" applyFill="1" applyAlignment="1" applyProtection="1">
      <alignment horizontal="right"/>
      <protection locked="0"/>
    </xf>
    <xf numFmtId="164" fontId="7" fillId="3" borderId="0" xfId="0" applyNumberFormat="1" applyFont="1" applyFill="1" applyAlignment="1">
      <alignment horizontal="right"/>
    </xf>
    <xf numFmtId="0" fontId="7" fillId="3" borderId="2" xfId="2" applyFont="1" applyFill="1" applyBorder="1" applyAlignment="1">
      <alignment horizontal="center" vertical="top"/>
    </xf>
    <xf numFmtId="0" fontId="7" fillId="3" borderId="2" xfId="2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 applyProtection="1">
      <alignment horizontal="right" vertical="center"/>
      <protection locked="0"/>
    </xf>
    <xf numFmtId="164" fontId="7" fillId="3" borderId="2" xfId="1" applyNumberFormat="1" applyFont="1" applyFill="1" applyBorder="1" applyAlignment="1">
      <alignment horizontal="right"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 applyProtection="1">
      <alignment horizontal="right"/>
      <protection locked="0"/>
    </xf>
    <xf numFmtId="164" fontId="8" fillId="3" borderId="0" xfId="0" applyNumberFormat="1" applyFont="1" applyFill="1" applyAlignment="1">
      <alignment horizontal="right" vertical="center"/>
    </xf>
    <xf numFmtId="0" fontId="7" fillId="3" borderId="2" xfId="2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 applyProtection="1">
      <alignment horizontal="right" vertical="center" wrapText="1"/>
      <protection locked="0"/>
    </xf>
    <xf numFmtId="164" fontId="8" fillId="2" borderId="0" xfId="0" applyNumberFormat="1" applyFont="1" applyFill="1" applyAlignment="1">
      <alignment horizontal="right" vertical="center" wrapText="1"/>
    </xf>
    <xf numFmtId="0" fontId="7" fillId="3" borderId="0" xfId="2" applyFont="1" applyFill="1" applyBorder="1" applyAlignment="1"/>
    <xf numFmtId="0" fontId="7" fillId="3" borderId="0" xfId="2" applyFont="1" applyFill="1" applyBorder="1" applyAlignment="1">
      <alignment vertical="top"/>
    </xf>
    <xf numFmtId="0" fontId="7" fillId="0" borderId="1" xfId="2" applyFont="1" applyAlignment="1"/>
    <xf numFmtId="0" fontId="9" fillId="3" borderId="2" xfId="2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/>
    </xf>
    <xf numFmtId="164" fontId="8" fillId="3" borderId="0" xfId="0" applyNumberFormat="1" applyFont="1" applyFill="1" applyAlignment="1" applyProtection="1">
      <alignment horizontal="right"/>
      <protection locked="0"/>
    </xf>
    <xf numFmtId="164" fontId="7" fillId="3" borderId="0" xfId="0" applyNumberFormat="1" applyFont="1" applyFill="1" applyAlignment="1">
      <alignment horizontal="right" vertical="center"/>
    </xf>
    <xf numFmtId="0" fontId="8" fillId="3" borderId="2" xfId="2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 applyProtection="1">
      <alignment horizontal="right"/>
      <protection locked="0"/>
    </xf>
    <xf numFmtId="164" fontId="0" fillId="3" borderId="0" xfId="0" applyNumberFormat="1" applyFill="1" applyAlignment="1">
      <alignment horizontal="right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 applyProtection="1">
      <alignment horizontal="right" vertical="center"/>
      <protection locked="0"/>
    </xf>
    <xf numFmtId="164" fontId="11" fillId="2" borderId="0" xfId="0" applyNumberFormat="1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right" vertical="center"/>
    </xf>
    <xf numFmtId="164" fontId="7" fillId="3" borderId="0" xfId="1" applyNumberFormat="1" applyFont="1" applyFill="1" applyBorder="1" applyAlignment="1">
      <alignment horizontal="right" vertical="center"/>
    </xf>
    <xf numFmtId="164" fontId="12" fillId="3" borderId="0" xfId="0" applyNumberFormat="1" applyFont="1" applyFill="1" applyAlignment="1" applyProtection="1">
      <alignment horizontal="right"/>
      <protection locked="0"/>
    </xf>
    <xf numFmtId="164" fontId="12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center" vertical="center"/>
    </xf>
    <xf numFmtId="164" fontId="14" fillId="3" borderId="0" xfId="0" applyNumberFormat="1" applyFont="1" applyFill="1" applyAlignment="1" applyProtection="1">
      <alignment vertical="center"/>
      <protection locked="0"/>
    </xf>
    <xf numFmtId="164" fontId="14" fillId="3" borderId="0" xfId="0" applyNumberFormat="1" applyFont="1" applyFill="1" applyAlignment="1">
      <alignment horizontal="right" vertical="center"/>
    </xf>
    <xf numFmtId="164" fontId="12" fillId="3" borderId="0" xfId="0" applyNumberFormat="1" applyFont="1" applyFill="1" applyAlignment="1">
      <alignment horizontal="right" vertical="center"/>
    </xf>
  </cellXfs>
  <cellStyles count="3">
    <cellStyle name="Normalno" xfId="0" builtinId="0"/>
    <cellStyle name="stavke" xfId="2" xr:uid="{A5CD2CA9-0344-4570-8816-576AB2CDAFFA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4.0588527253278481E-3"/>
          <c:w val="0.70093568873838952"/>
          <c:h val="0.99594114727467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428-4DC9-A9B7-FC6EDFAB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428-4DC9-A9B7-FC6EDFAB71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428-4DC9-A9B7-FC6EDFAB71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428-4DC9-A9B7-FC6EDFAB71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3428-4DC9-A9B7-FC6EDFAB71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3428-4DC9-A9B7-FC6EDFAB71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3428-4DC9-A9B7-FC6EDFAB71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3428-4DC9-A9B7-FC6EDFAB71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[1]elektro!$B$97:$B$104</c:f>
              <c:strCache>
                <c:ptCount val="8"/>
                <c:pt idx="0">
                  <c:v>Fotonaponska oprema</c:v>
                </c:pt>
                <c:pt idx="1">
                  <c:v>Sustav za daljinski nadzor</c:v>
                </c:pt>
                <c:pt idx="2">
                  <c:v>ZS razvodni ormar stringa</c:v>
                </c:pt>
                <c:pt idx="3">
                  <c:v>Razvodni ormari (AC i DC)</c:v>
                </c:pt>
                <c:pt idx="4">
                  <c:v>Priključak na postojeći EES</c:v>
                </c:pt>
                <c:pt idx="5">
                  <c:v>Kabliranje i uzemljenje fotonaponske elektrane</c:v>
                </c:pt>
                <c:pt idx="6">
                  <c:v>Nosiva konstrukcija panela fotonaponske elektrane</c:v>
                </c:pt>
                <c:pt idx="7">
                  <c:v>Izrada dokumentacije, stručni nadzor pri gradnji i ispitivanja i mjerenja</c:v>
                </c:pt>
              </c:strCache>
            </c:strRef>
          </c:cat>
          <c:val>
            <c:numRef>
              <c:f>[1]elektro!$E$97:$E$104</c:f>
              <c:numCache>
                <c:formatCode>_-* #,##0.00\ [$€-1]_-;\-* #,##0.00\ [$€-1]_-;_-* "-"??\ [$€-1]_-;_-@_-</c:formatCode>
                <c:ptCount val="8"/>
                <c:pt idx="0">
                  <c:v>10340</c:v>
                </c:pt>
                <c:pt idx="1">
                  <c:v>145</c:v>
                </c:pt>
                <c:pt idx="2">
                  <c:v>500</c:v>
                </c:pt>
                <c:pt idx="3">
                  <c:v>1040</c:v>
                </c:pt>
                <c:pt idx="4">
                  <c:v>2008</c:v>
                </c:pt>
                <c:pt idx="5">
                  <c:v>2505</c:v>
                </c:pt>
                <c:pt idx="6">
                  <c:v>4588</c:v>
                </c:pt>
                <c:pt idx="7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428-4DC9-A9B7-FC6EDFAB713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552981654495249"/>
          <c:y val="0.15866215782588305"/>
          <c:w val="0.42479833544123047"/>
          <c:h val="0.49818214729428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105</xdr:row>
      <xdr:rowOff>57150</xdr:rowOff>
    </xdr:from>
    <xdr:to>
      <xdr:col>6</xdr:col>
      <xdr:colOff>9524</xdr:colOff>
      <xdr:row>124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D48099-039B-458B-B224-E6DA480F2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jnik\Desktop\Fotonaponska%20elektrana\573%20PTG-GP-FN%20IBM%20Strizivojna%2021.02.2024(1).xlsx" TargetMode="External"/><Relationship Id="rId1" Type="http://schemas.openxmlformats.org/officeDocument/2006/relationships/externalLinkPath" Target="573%20PTG-GP-FN%20IBM%20Strizivojna%2021.02.2024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lektro"/>
    </sheetNames>
    <sheetDataSet>
      <sheetData sheetId="0">
        <row r="97">
          <cell r="B97" t="str">
            <v>Fotonaponska oprema</v>
          </cell>
          <cell r="E97">
            <v>10340</v>
          </cell>
        </row>
        <row r="98">
          <cell r="B98" t="str">
            <v>Sustav za daljinski nadzor</v>
          </cell>
          <cell r="E98">
            <v>145</v>
          </cell>
        </row>
        <row r="99">
          <cell r="B99" t="str">
            <v>ZS razvodni ormar stringa</v>
          </cell>
          <cell r="E99">
            <v>500</v>
          </cell>
        </row>
        <row r="100">
          <cell r="B100" t="str">
            <v>Razvodni ormari (AC i DC)</v>
          </cell>
          <cell r="E100">
            <v>1040</v>
          </cell>
        </row>
        <row r="101">
          <cell r="B101" t="str">
            <v>Priključak na postojeći EES</v>
          </cell>
          <cell r="E101">
            <v>2008</v>
          </cell>
        </row>
        <row r="102">
          <cell r="B102" t="str">
            <v>Kabliranje i uzemljenje fotonaponske elektrane</v>
          </cell>
          <cell r="E102">
            <v>2505</v>
          </cell>
        </row>
        <row r="103">
          <cell r="B103" t="str">
            <v>Nosiva konstrukcija panela fotonaponske elektrane</v>
          </cell>
          <cell r="E103">
            <v>4588</v>
          </cell>
        </row>
        <row r="104">
          <cell r="B104" t="str">
            <v>Izrada dokumentacije, stručni nadzor pri gradnji i ispitivanja i mjerenja</v>
          </cell>
          <cell r="E104">
            <v>1660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0CE5-FA47-48C0-83C2-662CD32CF6BB}">
  <dimension ref="A1:CP131"/>
  <sheetViews>
    <sheetView tabSelected="1" topLeftCell="A91" workbookViewId="0">
      <selection activeCell="B105" sqref="B105"/>
    </sheetView>
  </sheetViews>
  <sheetFormatPr defaultRowHeight="15" x14ac:dyDescent="0.25"/>
  <cols>
    <col min="1" max="1" width="6" style="66" customWidth="1"/>
    <col min="2" max="2" width="82.7109375" style="5" customWidth="1"/>
    <col min="3" max="3" width="7.5703125" style="67" customWidth="1"/>
    <col min="4" max="4" width="11" style="67" bestFit="1" customWidth="1"/>
    <col min="5" max="5" width="17" style="68" customWidth="1"/>
    <col min="6" max="6" width="17" style="69" customWidth="1"/>
    <col min="7" max="94" width="9.140625" style="5"/>
  </cols>
  <sheetData>
    <row r="1" spans="1:94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94" x14ac:dyDescent="0.25">
      <c r="A2" s="6"/>
      <c r="B2" s="7"/>
      <c r="C2" s="8"/>
      <c r="D2" s="9"/>
      <c r="E2" s="10"/>
      <c r="F2" s="11"/>
    </row>
    <row r="3" spans="1:94" ht="15.75" x14ac:dyDescent="0.25">
      <c r="A3" s="12"/>
      <c r="B3" s="13" t="s">
        <v>6</v>
      </c>
      <c r="C3" s="14"/>
      <c r="D3" s="14"/>
      <c r="E3" s="15"/>
      <c r="F3" s="16"/>
    </row>
    <row r="4" spans="1:94" x14ac:dyDescent="0.25">
      <c r="A4" s="6"/>
      <c r="B4" s="7"/>
      <c r="C4" s="8"/>
      <c r="D4" s="9"/>
      <c r="E4" s="10"/>
      <c r="F4" s="11"/>
    </row>
    <row r="5" spans="1:94" ht="12.75" customHeight="1" x14ac:dyDescent="0.25">
      <c r="A5" s="12"/>
      <c r="B5" s="17" t="s">
        <v>7</v>
      </c>
      <c r="C5" s="18"/>
      <c r="D5" s="18"/>
      <c r="E5" s="19"/>
      <c r="F5" s="20"/>
    </row>
    <row r="6" spans="1:94" x14ac:dyDescent="0.25">
      <c r="A6" s="6"/>
      <c r="B6" s="7"/>
      <c r="C6" s="8"/>
      <c r="D6" s="9"/>
      <c r="E6" s="10"/>
      <c r="F6" s="11"/>
    </row>
    <row r="7" spans="1:94" s="27" customFormat="1" ht="11.25" x14ac:dyDescent="0.2">
      <c r="A7" s="21"/>
      <c r="B7" s="22" t="s">
        <v>8</v>
      </c>
      <c r="C7" s="23"/>
      <c r="D7" s="23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</row>
    <row r="8" spans="1:94" s="27" customFormat="1" ht="34.5" customHeight="1" x14ac:dyDescent="0.2">
      <c r="A8" s="21"/>
      <c r="B8" s="28" t="s">
        <v>9</v>
      </c>
      <c r="C8" s="23"/>
      <c r="D8" s="23"/>
      <c r="E8" s="24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</row>
    <row r="9" spans="1:94" s="27" customFormat="1" ht="11.25" x14ac:dyDescent="0.2">
      <c r="A9" s="29"/>
      <c r="B9" s="30"/>
      <c r="C9" s="31"/>
      <c r="D9" s="23"/>
      <c r="E9" s="24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</row>
    <row r="10" spans="1:94" s="27" customFormat="1" ht="13.5" customHeight="1" x14ac:dyDescent="0.2">
      <c r="A10" s="32" t="s">
        <v>10</v>
      </c>
      <c r="B10" s="33" t="s">
        <v>11</v>
      </c>
      <c r="C10" s="34"/>
      <c r="D10" s="34"/>
      <c r="E10" s="35"/>
      <c r="F10" s="3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</row>
    <row r="11" spans="1:94" s="27" customFormat="1" ht="11.25" x14ac:dyDescent="0.2">
      <c r="A11" s="21" t="s">
        <v>12</v>
      </c>
      <c r="B11" s="37"/>
      <c r="C11" s="38"/>
      <c r="D11" s="39"/>
      <c r="E11" s="40"/>
      <c r="F11" s="4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</row>
    <row r="12" spans="1:94" s="27" customFormat="1" ht="80.25" customHeight="1" x14ac:dyDescent="0.2">
      <c r="A12" s="42">
        <v>1</v>
      </c>
      <c r="B12" s="43" t="s">
        <v>13</v>
      </c>
      <c r="C12" s="44" t="s">
        <v>14</v>
      </c>
      <c r="D12" s="45">
        <v>48</v>
      </c>
      <c r="E12" s="46"/>
      <c r="F12" s="47"/>
      <c r="G12" s="26"/>
      <c r="H12" s="26"/>
      <c r="I12" s="48"/>
      <c r="J12" s="4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</row>
    <row r="13" spans="1:94" s="27" customFormat="1" ht="92.25" customHeight="1" x14ac:dyDescent="0.2">
      <c r="A13" s="42">
        <v>2</v>
      </c>
      <c r="B13" s="43" t="s">
        <v>15</v>
      </c>
      <c r="C13" s="44" t="s">
        <v>14</v>
      </c>
      <c r="D13" s="44">
        <v>1</v>
      </c>
      <c r="E13" s="46"/>
      <c r="F13" s="47"/>
      <c r="G13" s="26"/>
      <c r="H13" s="26"/>
      <c r="I13" s="4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</row>
    <row r="14" spans="1:94" s="27" customFormat="1" ht="11.25" x14ac:dyDescent="0.2">
      <c r="A14" s="29"/>
      <c r="B14" s="21"/>
      <c r="C14" s="38"/>
      <c r="D14" s="39"/>
      <c r="E14" s="40"/>
      <c r="F14" s="41"/>
      <c r="G14" s="26"/>
      <c r="H14" s="26"/>
      <c r="I14" s="48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</row>
    <row r="15" spans="1:94" s="27" customFormat="1" ht="11.25" x14ac:dyDescent="0.2">
      <c r="A15" s="50" t="str">
        <f>A10</f>
        <v>A</v>
      </c>
      <c r="B15" s="50" t="str">
        <f>B10</f>
        <v>Fotonaponska oprema</v>
      </c>
      <c r="C15" s="50"/>
      <c r="D15" s="50"/>
      <c r="E15" s="51" t="s">
        <v>16</v>
      </c>
      <c r="F15" s="52" t="str">
        <f>IFERROR(IF(SUM(F12:F13)&lt;&gt;0,SUM(F12:F13),""),"")</f>
        <v/>
      </c>
      <c r="G15" s="26"/>
      <c r="H15" s="26"/>
      <c r="I15" s="48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</row>
    <row r="16" spans="1:94" s="27" customFormat="1" ht="11.25" x14ac:dyDescent="0.2">
      <c r="A16" s="21"/>
      <c r="B16" s="21"/>
      <c r="C16" s="38"/>
      <c r="D16" s="39"/>
      <c r="E16" s="40"/>
      <c r="F16" s="41"/>
      <c r="G16" s="26"/>
      <c r="H16" s="26"/>
      <c r="I16" s="48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</row>
    <row r="17" spans="1:94" s="27" customFormat="1" ht="13.5" customHeight="1" x14ac:dyDescent="0.2">
      <c r="A17" s="32" t="s">
        <v>17</v>
      </c>
      <c r="B17" s="33" t="s">
        <v>18</v>
      </c>
      <c r="C17" s="34"/>
      <c r="D17" s="34"/>
      <c r="E17" s="35"/>
      <c r="F17" s="36"/>
      <c r="G17" s="26"/>
      <c r="H17" s="26"/>
      <c r="I17" s="48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</row>
    <row r="18" spans="1:94" s="27" customFormat="1" ht="11.25" x14ac:dyDescent="0.2">
      <c r="A18" s="21" t="s">
        <v>12</v>
      </c>
      <c r="B18" s="37"/>
      <c r="C18" s="38"/>
      <c r="D18" s="39"/>
      <c r="E18" s="40"/>
      <c r="F18" s="41"/>
      <c r="G18" s="26"/>
      <c r="H18" s="26"/>
      <c r="I18" s="48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</row>
    <row r="19" spans="1:94" s="27" customFormat="1" ht="15" customHeight="1" x14ac:dyDescent="0.2">
      <c r="A19" s="42">
        <v>1</v>
      </c>
      <c r="B19" s="53" t="s">
        <v>19</v>
      </c>
      <c r="C19" s="44" t="s">
        <v>20</v>
      </c>
      <c r="D19" s="45">
        <v>25</v>
      </c>
      <c r="E19" s="46"/>
      <c r="F19" s="47"/>
      <c r="G19" s="26"/>
      <c r="H19" s="26"/>
      <c r="I19" s="48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</row>
    <row r="20" spans="1:94" s="27" customFormat="1" ht="24.75" customHeight="1" x14ac:dyDescent="0.2">
      <c r="A20" s="42">
        <v>2</v>
      </c>
      <c r="B20" s="53" t="s">
        <v>21</v>
      </c>
      <c r="C20" s="44" t="s">
        <v>22</v>
      </c>
      <c r="D20" s="45">
        <v>1</v>
      </c>
      <c r="E20" s="46"/>
      <c r="F20" s="47"/>
      <c r="G20" s="26"/>
      <c r="H20" s="26"/>
      <c r="I20" s="48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</row>
    <row r="21" spans="1:94" s="27" customFormat="1" ht="17.25" customHeight="1" x14ac:dyDescent="0.2">
      <c r="A21" s="42">
        <v>3</v>
      </c>
      <c r="B21" s="53" t="s">
        <v>23</v>
      </c>
      <c r="C21" s="44" t="s">
        <v>22</v>
      </c>
      <c r="D21" s="45">
        <v>1</v>
      </c>
      <c r="E21" s="46"/>
      <c r="F21" s="47"/>
      <c r="G21" s="26"/>
      <c r="H21" s="26"/>
      <c r="I21" s="4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</row>
    <row r="22" spans="1:94" s="27" customFormat="1" ht="11.25" x14ac:dyDescent="0.2">
      <c r="A22" s="29"/>
      <c r="B22" s="21"/>
      <c r="C22" s="38"/>
      <c r="D22" s="39"/>
      <c r="E22" s="40"/>
      <c r="F22" s="41"/>
      <c r="G22" s="26"/>
      <c r="H22" s="26"/>
      <c r="I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</row>
    <row r="23" spans="1:94" s="27" customFormat="1" ht="11.25" x14ac:dyDescent="0.2">
      <c r="A23" s="50" t="str">
        <f>A17</f>
        <v>B</v>
      </c>
      <c r="B23" s="50" t="str">
        <f>B17</f>
        <v>Sustav za daljinski nadzor</v>
      </c>
      <c r="C23" s="50"/>
      <c r="D23" s="50"/>
      <c r="E23" s="51"/>
      <c r="F23" s="52" t="str">
        <f>IFERROR(IF(SUM(F19:F21)&lt;&gt;0,SUM(F19:F21),""),"")</f>
        <v/>
      </c>
      <c r="G23" s="26"/>
      <c r="H23" s="26"/>
      <c r="I23" s="48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</row>
    <row r="24" spans="1:94" s="27" customFormat="1" ht="11.25" x14ac:dyDescent="0.2">
      <c r="A24" s="21"/>
      <c r="B24" s="21"/>
      <c r="C24" s="38"/>
      <c r="D24" s="39"/>
      <c r="E24" s="40"/>
      <c r="F24" s="41"/>
      <c r="G24" s="26"/>
      <c r="H24" s="26"/>
      <c r="I24" s="48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</row>
    <row r="25" spans="1:94" s="27" customFormat="1" ht="11.25" x14ac:dyDescent="0.2">
      <c r="A25" s="32" t="s">
        <v>24</v>
      </c>
      <c r="B25" s="54" t="s">
        <v>25</v>
      </c>
      <c r="C25" s="54"/>
      <c r="D25" s="54"/>
      <c r="E25" s="55"/>
      <c r="F25" s="56"/>
      <c r="G25" s="26"/>
      <c r="H25" s="26"/>
      <c r="I25" s="48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</row>
    <row r="26" spans="1:94" s="59" customFormat="1" ht="9.75" customHeight="1" x14ac:dyDescent="0.2">
      <c r="A26" s="21" t="s">
        <v>12</v>
      </c>
      <c r="B26" s="37"/>
      <c r="C26" s="38"/>
      <c r="D26" s="39"/>
      <c r="E26" s="40"/>
      <c r="F26" s="41"/>
      <c r="G26" s="57"/>
      <c r="H26" s="57"/>
      <c r="I26" s="48"/>
      <c r="J26" s="58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</row>
    <row r="27" spans="1:94" s="59" customFormat="1" ht="45" x14ac:dyDescent="0.2">
      <c r="A27" s="42">
        <v>1</v>
      </c>
      <c r="B27" s="43" t="s">
        <v>26</v>
      </c>
      <c r="C27" s="44" t="s">
        <v>22</v>
      </c>
      <c r="D27" s="45">
        <v>1</v>
      </c>
      <c r="E27" s="46"/>
      <c r="F27" s="47"/>
      <c r="G27" s="57"/>
      <c r="H27" s="57"/>
      <c r="I27" s="48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</row>
    <row r="28" spans="1:94" s="59" customFormat="1" ht="11.25" x14ac:dyDescent="0.2">
      <c r="A28" s="42">
        <v>2</v>
      </c>
      <c r="B28" s="43" t="s">
        <v>27</v>
      </c>
      <c r="C28" s="44" t="s">
        <v>14</v>
      </c>
      <c r="D28" s="45">
        <v>4</v>
      </c>
      <c r="E28" s="46"/>
      <c r="F28" s="47"/>
      <c r="G28" s="57"/>
      <c r="H28" s="57"/>
      <c r="I28" s="48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</row>
    <row r="29" spans="1:94" s="27" customFormat="1" ht="22.5" x14ac:dyDescent="0.2">
      <c r="A29" s="42">
        <v>3</v>
      </c>
      <c r="B29" s="43" t="s">
        <v>28</v>
      </c>
      <c r="C29" s="44" t="s">
        <v>22</v>
      </c>
      <c r="D29" s="45">
        <v>1</v>
      </c>
      <c r="E29" s="46"/>
      <c r="F29" s="47"/>
      <c r="G29" s="26"/>
      <c r="H29" s="26"/>
      <c r="I29" s="48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</row>
    <row r="30" spans="1:94" s="27" customFormat="1" ht="11.25" x14ac:dyDescent="0.2">
      <c r="A30" s="29"/>
      <c r="B30" s="21"/>
      <c r="C30" s="38"/>
      <c r="D30" s="39"/>
      <c r="E30" s="40"/>
      <c r="F30" s="41"/>
      <c r="G30" s="26"/>
      <c r="H30" s="26"/>
      <c r="I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</row>
    <row r="31" spans="1:94" s="27" customFormat="1" ht="11.25" x14ac:dyDescent="0.2">
      <c r="A31" s="50" t="str">
        <f>A25</f>
        <v>C</v>
      </c>
      <c r="B31" s="50" t="str">
        <f>B25</f>
        <v>ZS razvodni ormar stringa</v>
      </c>
      <c r="C31" s="50"/>
      <c r="D31" s="50"/>
      <c r="E31" s="51" t="s">
        <v>16</v>
      </c>
      <c r="F31" s="52" t="str">
        <f>IFERROR(IF(SUM(F27:F29)&lt;&gt;0,SUM(F27:F29),""),"")</f>
        <v/>
      </c>
      <c r="G31" s="26"/>
      <c r="H31" s="26"/>
      <c r="I31" s="48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</row>
    <row r="32" spans="1:94" s="27" customFormat="1" ht="11.25" x14ac:dyDescent="0.2">
      <c r="A32" s="21"/>
      <c r="B32" s="21"/>
      <c r="C32" s="38"/>
      <c r="D32" s="39"/>
      <c r="E32" s="40"/>
      <c r="F32" s="41"/>
      <c r="G32" s="26"/>
      <c r="H32" s="26"/>
      <c r="I32" s="48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</row>
    <row r="33" spans="1:94" s="27" customFormat="1" ht="11.25" x14ac:dyDescent="0.2">
      <c r="A33" s="32" t="s">
        <v>29</v>
      </c>
      <c r="B33" s="54" t="s">
        <v>30</v>
      </c>
      <c r="C33" s="54"/>
      <c r="D33" s="54"/>
      <c r="E33" s="55"/>
      <c r="F33" s="56"/>
      <c r="G33" s="26"/>
      <c r="H33" s="26"/>
      <c r="I33" s="48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</row>
    <row r="34" spans="1:94" s="59" customFormat="1" ht="9.75" customHeight="1" x14ac:dyDescent="0.2">
      <c r="A34" s="21" t="s">
        <v>12</v>
      </c>
      <c r="B34" s="37"/>
      <c r="C34" s="38"/>
      <c r="D34" s="39"/>
      <c r="E34" s="40"/>
      <c r="F34" s="41"/>
      <c r="G34" s="57"/>
      <c r="H34" s="57"/>
      <c r="I34" s="48"/>
      <c r="J34" s="58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</row>
    <row r="35" spans="1:94" s="59" customFormat="1" ht="67.5" x14ac:dyDescent="0.2">
      <c r="A35" s="42">
        <v>1</v>
      </c>
      <c r="B35" s="43" t="s">
        <v>31</v>
      </c>
      <c r="C35" s="44" t="s">
        <v>22</v>
      </c>
      <c r="D35" s="45">
        <v>1</v>
      </c>
      <c r="E35" s="46"/>
      <c r="F35" s="47"/>
      <c r="G35" s="57"/>
      <c r="H35" s="57"/>
      <c r="I35" s="48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</row>
    <row r="36" spans="1:94" s="59" customFormat="1" ht="11.25" x14ac:dyDescent="0.2">
      <c r="A36" s="42">
        <v>2</v>
      </c>
      <c r="B36" s="43" t="s">
        <v>32</v>
      </c>
      <c r="C36" s="44" t="s">
        <v>14</v>
      </c>
      <c r="D36" s="45">
        <v>4</v>
      </c>
      <c r="E36" s="46"/>
      <c r="F36" s="47"/>
      <c r="G36" s="57"/>
      <c r="H36" s="57"/>
      <c r="I36" s="48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</row>
    <row r="37" spans="1:94" s="59" customFormat="1" ht="11.25" x14ac:dyDescent="0.2">
      <c r="A37" s="42">
        <v>3</v>
      </c>
      <c r="B37" s="43" t="s">
        <v>33</v>
      </c>
      <c r="C37" s="44" t="s">
        <v>14</v>
      </c>
      <c r="D37" s="45">
        <v>4</v>
      </c>
      <c r="E37" s="46"/>
      <c r="F37" s="47" t="str">
        <f t="shared" ref="F36:F44" si="0">IFERROR(IF(AND(D37&lt;&gt;0,E37&lt;&gt;0),D37*E37,""),"")</f>
        <v/>
      </c>
      <c r="G37" s="57"/>
      <c r="H37" s="57"/>
      <c r="I37" s="48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</row>
    <row r="38" spans="1:94" s="59" customFormat="1" ht="11.25" x14ac:dyDescent="0.2">
      <c r="A38" s="42">
        <v>4</v>
      </c>
      <c r="B38" s="43" t="s">
        <v>34</v>
      </c>
      <c r="C38" s="44" t="s">
        <v>14</v>
      </c>
      <c r="D38" s="45">
        <v>1</v>
      </c>
      <c r="E38" s="46"/>
      <c r="F38" s="47"/>
      <c r="G38" s="57"/>
      <c r="H38" s="57"/>
      <c r="I38" s="48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</row>
    <row r="39" spans="1:94" s="59" customFormat="1" ht="11.25" x14ac:dyDescent="0.2">
      <c r="A39" s="42">
        <v>5</v>
      </c>
      <c r="B39" s="60" t="s">
        <v>35</v>
      </c>
      <c r="C39" s="44" t="s">
        <v>14</v>
      </c>
      <c r="D39" s="45">
        <v>1</v>
      </c>
      <c r="E39" s="46"/>
      <c r="F39" s="47"/>
      <c r="G39" s="57"/>
      <c r="H39" s="57"/>
      <c r="I39" s="48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</row>
    <row r="40" spans="1:94" s="59" customFormat="1" ht="11.25" x14ac:dyDescent="0.2">
      <c r="A40" s="42">
        <v>6</v>
      </c>
      <c r="B40" s="43" t="s">
        <v>36</v>
      </c>
      <c r="C40" s="44" t="s">
        <v>14</v>
      </c>
      <c r="D40" s="45">
        <v>1</v>
      </c>
      <c r="E40" s="46"/>
      <c r="F40" s="47" t="str">
        <f t="shared" si="0"/>
        <v/>
      </c>
      <c r="G40" s="57"/>
      <c r="H40" s="57"/>
      <c r="I40" s="48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</row>
    <row r="41" spans="1:94" s="59" customFormat="1" ht="11.25" x14ac:dyDescent="0.2">
      <c r="A41" s="42">
        <v>7</v>
      </c>
      <c r="B41" s="43" t="s">
        <v>37</v>
      </c>
      <c r="C41" s="44" t="s">
        <v>22</v>
      </c>
      <c r="D41" s="45">
        <v>1</v>
      </c>
      <c r="E41" s="46"/>
      <c r="F41" s="47" t="str">
        <f t="shared" si="0"/>
        <v/>
      </c>
      <c r="G41" s="57"/>
      <c r="H41" s="57"/>
      <c r="I41" s="48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</row>
    <row r="42" spans="1:94" s="59" customFormat="1" ht="11.25" x14ac:dyDescent="0.2">
      <c r="A42" s="42">
        <v>8</v>
      </c>
      <c r="B42" s="43" t="s">
        <v>38</v>
      </c>
      <c r="C42" s="44" t="s">
        <v>22</v>
      </c>
      <c r="D42" s="45">
        <v>1</v>
      </c>
      <c r="E42" s="46"/>
      <c r="F42" s="47" t="str">
        <f t="shared" si="0"/>
        <v/>
      </c>
      <c r="G42" s="57"/>
      <c r="H42" s="57"/>
      <c r="I42" s="48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</row>
    <row r="43" spans="1:94" s="59" customFormat="1" ht="11.25" x14ac:dyDescent="0.2">
      <c r="A43" s="42">
        <v>9</v>
      </c>
      <c r="B43" s="43" t="s">
        <v>39</v>
      </c>
      <c r="C43" s="44" t="s">
        <v>14</v>
      </c>
      <c r="D43" s="45">
        <v>1</v>
      </c>
      <c r="E43" s="46"/>
      <c r="F43" s="47" t="str">
        <f>IFERROR(IF(AND(D43&lt;&gt;0,E43&lt;&gt;0),D43*E43,""),"")</f>
        <v/>
      </c>
      <c r="G43" s="57"/>
      <c r="H43" s="57"/>
      <c r="I43" s="4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</row>
    <row r="44" spans="1:94" s="27" customFormat="1" ht="11.25" x14ac:dyDescent="0.2">
      <c r="A44" s="42">
        <v>10</v>
      </c>
      <c r="B44" s="43" t="s">
        <v>40</v>
      </c>
      <c r="C44" s="44" t="s">
        <v>22</v>
      </c>
      <c r="D44" s="45">
        <v>1</v>
      </c>
      <c r="E44" s="46"/>
      <c r="F44" s="47"/>
      <c r="G44" s="26"/>
      <c r="H44" s="26"/>
      <c r="I44" s="48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</row>
    <row r="45" spans="1:94" s="27" customFormat="1" ht="11.25" x14ac:dyDescent="0.2">
      <c r="A45" s="29"/>
      <c r="B45" s="21"/>
      <c r="C45" s="38"/>
      <c r="D45" s="39"/>
      <c r="E45" s="40"/>
      <c r="F45" s="41"/>
      <c r="G45" s="26"/>
      <c r="H45" s="26"/>
      <c r="I45" s="48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</row>
    <row r="46" spans="1:94" s="27" customFormat="1" ht="11.25" x14ac:dyDescent="0.2">
      <c r="A46" s="50" t="str">
        <f>A33</f>
        <v>D</v>
      </c>
      <c r="B46" s="50" t="str">
        <f>B33</f>
        <v>Razvodni ormari (AC i DC)</v>
      </c>
      <c r="C46" s="50"/>
      <c r="D46" s="50"/>
      <c r="E46" s="51" t="s">
        <v>16</v>
      </c>
      <c r="F46" s="52" t="str">
        <f>IFERROR(IF(SUM(F35:F44)&lt;&gt;0,SUM(F35:F44),""),"")</f>
        <v/>
      </c>
      <c r="G46" s="26"/>
      <c r="H46" s="26"/>
      <c r="I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</row>
    <row r="47" spans="1:94" s="27" customFormat="1" ht="11.25" x14ac:dyDescent="0.2">
      <c r="A47" s="21"/>
      <c r="B47" s="21"/>
      <c r="C47" s="38"/>
      <c r="D47" s="39"/>
      <c r="E47" s="40"/>
      <c r="F47" s="41"/>
      <c r="G47" s="26"/>
      <c r="H47" s="26"/>
      <c r="I47" s="48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</row>
    <row r="48" spans="1:94" s="27" customFormat="1" ht="11.25" x14ac:dyDescent="0.2">
      <c r="A48" s="32" t="s">
        <v>41</v>
      </c>
      <c r="B48" s="54" t="s">
        <v>42</v>
      </c>
      <c r="C48" s="54"/>
      <c r="D48" s="54"/>
      <c r="E48" s="55"/>
      <c r="F48" s="56"/>
      <c r="G48" s="26"/>
      <c r="H48" s="26"/>
      <c r="I48" s="48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</row>
    <row r="49" spans="1:94" s="59" customFormat="1" ht="9.75" customHeight="1" x14ac:dyDescent="0.2">
      <c r="A49" s="21" t="s">
        <v>12</v>
      </c>
      <c r="B49" s="37"/>
      <c r="C49" s="38"/>
      <c r="D49" s="39"/>
      <c r="E49" s="40"/>
      <c r="F49" s="41"/>
      <c r="G49" s="57"/>
      <c r="H49" s="57"/>
      <c r="I49" s="48"/>
      <c r="J49" s="58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</row>
    <row r="50" spans="1:94" s="59" customFormat="1" ht="67.5" x14ac:dyDescent="0.2">
      <c r="A50" s="42">
        <v>1</v>
      </c>
      <c r="B50" s="43" t="s">
        <v>43</v>
      </c>
      <c r="C50" s="44" t="s">
        <v>22</v>
      </c>
      <c r="D50" s="45">
        <v>1</v>
      </c>
      <c r="E50" s="46"/>
      <c r="F50" s="47"/>
      <c r="G50" s="57"/>
      <c r="H50" s="57"/>
      <c r="I50" s="4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</row>
    <row r="51" spans="1:94" s="59" customFormat="1" ht="11.25" x14ac:dyDescent="0.2">
      <c r="A51" s="42">
        <v>2</v>
      </c>
      <c r="B51" s="43" t="s">
        <v>34</v>
      </c>
      <c r="C51" s="44" t="s">
        <v>14</v>
      </c>
      <c r="D51" s="45">
        <v>1</v>
      </c>
      <c r="E51" s="46"/>
      <c r="F51" s="47" t="str">
        <f>IFERROR(IF(AND(D51&lt;&gt;0,E51&lt;&gt;0),D51*E51,""),"")</f>
        <v/>
      </c>
      <c r="G51" s="57"/>
      <c r="H51" s="57"/>
      <c r="I51" s="4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</row>
    <row r="52" spans="1:94" s="59" customFormat="1" ht="11.25" x14ac:dyDescent="0.2">
      <c r="A52" s="42">
        <v>3</v>
      </c>
      <c r="B52" s="43" t="s">
        <v>44</v>
      </c>
      <c r="C52" s="44" t="s">
        <v>20</v>
      </c>
      <c r="D52" s="45">
        <v>100</v>
      </c>
      <c r="E52" s="46"/>
      <c r="F52" s="47" t="str">
        <f>IFERROR(IF(AND(D52&lt;&gt;0,E52&lt;&gt;0),D52*E52,""),"")</f>
        <v/>
      </c>
      <c r="G52" s="57"/>
      <c r="H52" s="57"/>
      <c r="I52" s="48"/>
      <c r="J52" s="58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</row>
    <row r="53" spans="1:94" s="59" customFormat="1" ht="11.25" x14ac:dyDescent="0.2">
      <c r="A53" s="42">
        <v>4</v>
      </c>
      <c r="B53" s="43" t="s">
        <v>45</v>
      </c>
      <c r="C53" s="44" t="s">
        <v>20</v>
      </c>
      <c r="D53" s="45">
        <v>100</v>
      </c>
      <c r="E53" s="46"/>
      <c r="F53" s="47" t="str">
        <f>IFERROR(IF(AND(D53&lt;&gt;0,E53&lt;&gt;0),D53*E53,""),"")</f>
        <v/>
      </c>
      <c r="G53" s="57"/>
      <c r="H53" s="57"/>
      <c r="I53" s="48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</row>
    <row r="54" spans="1:94" s="59" customFormat="1" ht="11.25" x14ac:dyDescent="0.2">
      <c r="A54" s="42">
        <v>5</v>
      </c>
      <c r="B54" s="43" t="s">
        <v>46</v>
      </c>
      <c r="C54" s="44" t="s">
        <v>22</v>
      </c>
      <c r="D54" s="45">
        <v>1</v>
      </c>
      <c r="E54" s="46"/>
      <c r="F54" s="47" t="str">
        <f t="shared" ref="F54:F59" si="1">IFERROR(IF(AND(D54&lt;&gt;0,E54&lt;&gt;0),D54*E54,""),"")</f>
        <v/>
      </c>
      <c r="G54" s="57"/>
      <c r="H54" s="57"/>
      <c r="I54" s="48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</row>
    <row r="55" spans="1:94" s="59" customFormat="1" ht="11.25" x14ac:dyDescent="0.2">
      <c r="A55" s="42">
        <v>6</v>
      </c>
      <c r="B55" s="43" t="s">
        <v>47</v>
      </c>
      <c r="C55" s="44" t="s">
        <v>22</v>
      </c>
      <c r="D55" s="45">
        <v>1</v>
      </c>
      <c r="E55" s="46"/>
      <c r="F55" s="47" t="str">
        <f t="shared" si="1"/>
        <v/>
      </c>
      <c r="G55" s="57"/>
      <c r="H55" s="57"/>
      <c r="I55" s="4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</row>
    <row r="56" spans="1:94" s="59" customFormat="1" ht="11.25" x14ac:dyDescent="0.2">
      <c r="A56" s="42">
        <v>7</v>
      </c>
      <c r="B56" s="43" t="s">
        <v>37</v>
      </c>
      <c r="C56" s="44" t="s">
        <v>22</v>
      </c>
      <c r="D56" s="45">
        <v>1</v>
      </c>
      <c r="E56" s="46"/>
      <c r="F56" s="47" t="str">
        <f t="shared" si="1"/>
        <v/>
      </c>
      <c r="G56" s="57"/>
      <c r="H56" s="57"/>
      <c r="I56" s="48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</row>
    <row r="57" spans="1:94" s="59" customFormat="1" ht="11.25" x14ac:dyDescent="0.2">
      <c r="A57" s="42">
        <v>8</v>
      </c>
      <c r="B57" s="43" t="s">
        <v>38</v>
      </c>
      <c r="C57" s="44" t="s">
        <v>22</v>
      </c>
      <c r="D57" s="45">
        <v>1</v>
      </c>
      <c r="E57" s="46"/>
      <c r="F57" s="47" t="str">
        <f t="shared" si="1"/>
        <v/>
      </c>
      <c r="G57" s="57"/>
      <c r="H57" s="57"/>
      <c r="I57" s="48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</row>
    <row r="58" spans="1:94" s="59" customFormat="1" ht="11.25" x14ac:dyDescent="0.2">
      <c r="A58" s="42">
        <v>9</v>
      </c>
      <c r="B58" s="43" t="s">
        <v>39</v>
      </c>
      <c r="C58" s="44" t="s">
        <v>14</v>
      </c>
      <c r="D58" s="45">
        <v>1</v>
      </c>
      <c r="E58" s="46"/>
      <c r="F58" s="47" t="str">
        <f>IFERROR(IF(AND(D58&lt;&gt;0,E58&lt;&gt;0),D58*E58,""),"")</f>
        <v/>
      </c>
      <c r="G58" s="57"/>
      <c r="H58" s="57"/>
      <c r="I58" s="48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</row>
    <row r="59" spans="1:94" s="27" customFormat="1" ht="11.25" x14ac:dyDescent="0.2">
      <c r="A59" s="42">
        <v>10</v>
      </c>
      <c r="B59" s="43" t="s">
        <v>40</v>
      </c>
      <c r="C59" s="44" t="s">
        <v>22</v>
      </c>
      <c r="D59" s="45">
        <v>1</v>
      </c>
      <c r="E59" s="46"/>
      <c r="F59" s="47"/>
      <c r="G59" s="26"/>
      <c r="H59" s="26"/>
      <c r="I59" s="48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</row>
    <row r="60" spans="1:94" s="27" customFormat="1" ht="11.25" x14ac:dyDescent="0.2">
      <c r="A60" s="29"/>
      <c r="B60" s="21"/>
      <c r="C60" s="38"/>
      <c r="D60" s="39"/>
      <c r="E60" s="40"/>
      <c r="F60" s="41"/>
      <c r="G60" s="26"/>
      <c r="H60" s="26"/>
      <c r="I60" s="4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</row>
    <row r="61" spans="1:94" s="27" customFormat="1" ht="11.25" x14ac:dyDescent="0.2">
      <c r="A61" s="50" t="str">
        <f>A48</f>
        <v>E</v>
      </c>
      <c r="B61" s="50" t="str">
        <f>B48</f>
        <v>Priključak na postojeći EES</v>
      </c>
      <c r="C61" s="50"/>
      <c r="D61" s="50"/>
      <c r="E61" s="51" t="s">
        <v>16</v>
      </c>
      <c r="F61" s="52" t="str">
        <f>IFERROR(IF(SUM(F50:F59)&lt;&gt;0,SUM(F50:F59),""),"")</f>
        <v/>
      </c>
      <c r="G61" s="26"/>
      <c r="H61" s="26"/>
      <c r="I61" s="48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</row>
    <row r="62" spans="1:94" s="27" customFormat="1" ht="11.25" x14ac:dyDescent="0.2">
      <c r="A62" s="21"/>
      <c r="B62" s="37"/>
      <c r="C62" s="38"/>
      <c r="D62" s="39"/>
      <c r="E62" s="40"/>
      <c r="F62" s="41"/>
      <c r="G62" s="26"/>
      <c r="H62" s="26"/>
      <c r="I62" s="48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</row>
    <row r="63" spans="1:94" s="27" customFormat="1" ht="11.25" x14ac:dyDescent="0.2">
      <c r="A63" s="32" t="s">
        <v>48</v>
      </c>
      <c r="B63" s="54" t="s">
        <v>49</v>
      </c>
      <c r="C63" s="54"/>
      <c r="D63" s="54"/>
      <c r="E63" s="55"/>
      <c r="F63" s="56"/>
      <c r="G63" s="26"/>
      <c r="H63" s="26"/>
      <c r="I63" s="48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</row>
    <row r="64" spans="1:94" s="59" customFormat="1" ht="11.25" x14ac:dyDescent="0.2">
      <c r="A64" s="21" t="s">
        <v>12</v>
      </c>
      <c r="B64" s="37"/>
      <c r="C64" s="38"/>
      <c r="D64" s="39"/>
      <c r="E64" s="40"/>
      <c r="F64" s="41"/>
      <c r="G64" s="57"/>
      <c r="H64" s="57"/>
      <c r="I64" s="48"/>
      <c r="J64" s="58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</row>
    <row r="65" spans="1:94" s="59" customFormat="1" ht="22.5" x14ac:dyDescent="0.2">
      <c r="A65" s="42">
        <v>1</v>
      </c>
      <c r="B65" s="43" t="s">
        <v>50</v>
      </c>
      <c r="C65" s="44" t="s">
        <v>20</v>
      </c>
      <c r="D65" s="45">
        <v>500</v>
      </c>
      <c r="E65" s="46"/>
      <c r="F65" s="47"/>
      <c r="G65" s="57"/>
      <c r="H65" s="57"/>
      <c r="I65" s="48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</row>
    <row r="66" spans="1:94" s="59" customFormat="1" ht="11.25" x14ac:dyDescent="0.2">
      <c r="A66" s="42">
        <v>2</v>
      </c>
      <c r="B66" s="43" t="s">
        <v>51</v>
      </c>
      <c r="C66" s="44" t="s">
        <v>20</v>
      </c>
      <c r="D66" s="45">
        <v>70</v>
      </c>
      <c r="E66" s="46"/>
      <c r="F66" s="47" t="str">
        <f t="shared" ref="F66:F70" si="2">IFERROR(IF(AND(D66&lt;&gt;0,E66&lt;&gt;0),D66*E66,""),"")</f>
        <v/>
      </c>
      <c r="G66" s="57"/>
      <c r="H66" s="57"/>
      <c r="I66" s="48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</row>
    <row r="67" spans="1:94" s="59" customFormat="1" ht="11.25" x14ac:dyDescent="0.2">
      <c r="A67" s="42">
        <v>3</v>
      </c>
      <c r="B67" s="43" t="s">
        <v>52</v>
      </c>
      <c r="C67" s="44" t="s">
        <v>20</v>
      </c>
      <c r="D67" s="45">
        <v>16</v>
      </c>
      <c r="E67" s="46"/>
      <c r="F67" s="47" t="str">
        <f t="shared" si="2"/>
        <v/>
      </c>
      <c r="G67" s="57"/>
      <c r="H67" s="57"/>
      <c r="I67" s="48"/>
      <c r="J67" s="58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</row>
    <row r="68" spans="1:94" s="59" customFormat="1" ht="11.25" x14ac:dyDescent="0.2">
      <c r="A68" s="42">
        <v>4</v>
      </c>
      <c r="B68" s="43" t="s">
        <v>53</v>
      </c>
      <c r="C68" s="44" t="s">
        <v>20</v>
      </c>
      <c r="D68" s="45">
        <v>20</v>
      </c>
      <c r="E68" s="46"/>
      <c r="F68" s="47" t="str">
        <f t="shared" si="2"/>
        <v/>
      </c>
      <c r="G68" s="57"/>
      <c r="H68" s="57"/>
      <c r="I68" s="48"/>
      <c r="J68" s="58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</row>
    <row r="69" spans="1:94" s="59" customFormat="1" ht="33.75" x14ac:dyDescent="0.2">
      <c r="A69" s="42">
        <v>5</v>
      </c>
      <c r="B69" s="53" t="s">
        <v>54</v>
      </c>
      <c r="C69" s="44" t="s">
        <v>20</v>
      </c>
      <c r="D69" s="45">
        <v>50</v>
      </c>
      <c r="E69" s="46"/>
      <c r="F69" s="47" t="str">
        <f t="shared" si="2"/>
        <v/>
      </c>
      <c r="G69" s="57"/>
      <c r="H69" s="57"/>
      <c r="I69" s="48"/>
      <c r="J69" s="58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</row>
    <row r="70" spans="1:94" s="27" customFormat="1" ht="11.25" x14ac:dyDescent="0.2">
      <c r="A70" s="42">
        <v>6</v>
      </c>
      <c r="B70" s="43" t="s">
        <v>55</v>
      </c>
      <c r="C70" s="44" t="s">
        <v>22</v>
      </c>
      <c r="D70" s="45">
        <v>1</v>
      </c>
      <c r="E70" s="46"/>
      <c r="F70" s="47"/>
      <c r="G70" s="26"/>
      <c r="H70" s="26"/>
      <c r="I70" s="48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</row>
    <row r="71" spans="1:94" s="27" customFormat="1" ht="11.25" x14ac:dyDescent="0.2">
      <c r="A71" s="29"/>
      <c r="B71" s="37"/>
      <c r="C71" s="38"/>
      <c r="D71" s="39"/>
      <c r="E71" s="40"/>
      <c r="F71" s="41"/>
      <c r="G71" s="26"/>
      <c r="H71" s="26"/>
      <c r="I71" s="4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</row>
    <row r="72" spans="1:94" s="27" customFormat="1" ht="11.25" x14ac:dyDescent="0.2">
      <c r="A72" s="50" t="str">
        <f>A63</f>
        <v>F</v>
      </c>
      <c r="B72" s="50" t="str">
        <f>B63</f>
        <v>Kabliranje i uzemljenje fotonaponske elektrane</v>
      </c>
      <c r="C72" s="50"/>
      <c r="D72" s="50"/>
      <c r="E72" s="51" t="s">
        <v>16</v>
      </c>
      <c r="F72" s="52" t="str">
        <f>IFERROR(IF(SUM(F65:F70)&lt;&gt;0,SUM(F65:F70),""),"")</f>
        <v/>
      </c>
      <c r="G72" s="26"/>
      <c r="H72" s="26"/>
      <c r="I72" s="4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</row>
    <row r="73" spans="1:94" s="27" customFormat="1" ht="11.25" x14ac:dyDescent="0.2">
      <c r="A73" s="21"/>
      <c r="B73" s="37"/>
      <c r="C73" s="38"/>
      <c r="D73" s="39"/>
      <c r="E73" s="40"/>
      <c r="F73" s="41"/>
      <c r="G73" s="26"/>
      <c r="H73" s="26"/>
      <c r="I73" s="48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</row>
    <row r="74" spans="1:94" s="27" customFormat="1" ht="11.25" x14ac:dyDescent="0.2">
      <c r="A74" s="32" t="s">
        <v>56</v>
      </c>
      <c r="B74" s="54" t="s">
        <v>57</v>
      </c>
      <c r="C74" s="54"/>
      <c r="D74" s="54"/>
      <c r="E74" s="55"/>
      <c r="F74" s="56"/>
      <c r="G74" s="26"/>
      <c r="H74" s="26"/>
      <c r="I74" s="48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</row>
    <row r="75" spans="1:94" s="59" customFormat="1" ht="11.25" x14ac:dyDescent="0.2">
      <c r="A75" s="21" t="s">
        <v>12</v>
      </c>
      <c r="B75" s="37"/>
      <c r="C75" s="38"/>
      <c r="D75" s="39"/>
      <c r="E75" s="40"/>
      <c r="F75" s="41"/>
      <c r="G75" s="57"/>
      <c r="H75" s="57"/>
      <c r="I75" s="48"/>
      <c r="J75" s="58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</row>
    <row r="76" spans="1:94" s="59" customFormat="1" ht="11.25" x14ac:dyDescent="0.2">
      <c r="A76" s="42">
        <v>1</v>
      </c>
      <c r="B76" s="43" t="s">
        <v>58</v>
      </c>
      <c r="C76" s="44" t="s">
        <v>14</v>
      </c>
      <c r="D76" s="45">
        <v>32</v>
      </c>
      <c r="E76" s="46"/>
      <c r="F76" s="47"/>
      <c r="G76" s="57"/>
      <c r="H76" s="57"/>
      <c r="I76" s="48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</row>
    <row r="77" spans="1:94" s="59" customFormat="1" ht="11.25" x14ac:dyDescent="0.2">
      <c r="A77" s="42">
        <v>2</v>
      </c>
      <c r="B77" s="53" t="s">
        <v>59</v>
      </c>
      <c r="C77" s="44" t="s">
        <v>14</v>
      </c>
      <c r="D77" s="45">
        <v>32</v>
      </c>
      <c r="E77" s="46"/>
      <c r="F77" s="47"/>
      <c r="G77" s="57"/>
      <c r="H77" s="57"/>
      <c r="I77" s="48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</row>
    <row r="78" spans="1:94" s="59" customFormat="1" ht="11.25" x14ac:dyDescent="0.2">
      <c r="A78" s="42">
        <v>3</v>
      </c>
      <c r="B78" s="43" t="s">
        <v>60</v>
      </c>
      <c r="C78" s="44" t="s">
        <v>14</v>
      </c>
      <c r="D78" s="45">
        <v>16</v>
      </c>
      <c r="E78" s="46"/>
      <c r="F78" s="47" t="str">
        <f t="shared" ref="F77:F81" si="3">IFERROR(IF(AND(D78&lt;&gt;0,E78&lt;&gt;0),D78*E78,""),"")</f>
        <v/>
      </c>
      <c r="G78" s="57"/>
      <c r="H78" s="57"/>
      <c r="I78" s="48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</row>
    <row r="79" spans="1:94" s="59" customFormat="1" ht="12.75" customHeight="1" x14ac:dyDescent="0.2">
      <c r="A79" s="42">
        <v>4</v>
      </c>
      <c r="B79" s="53" t="s">
        <v>61</v>
      </c>
      <c r="C79" s="44" t="s">
        <v>14</v>
      </c>
      <c r="D79" s="45">
        <v>130</v>
      </c>
      <c r="E79" s="46"/>
      <c r="F79" s="47"/>
      <c r="G79" s="57"/>
      <c r="H79" s="57"/>
      <c r="I79" s="48"/>
      <c r="J79" s="58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</row>
    <row r="80" spans="1:94" s="59" customFormat="1" ht="67.5" customHeight="1" x14ac:dyDescent="0.2">
      <c r="A80" s="42">
        <v>5</v>
      </c>
      <c r="B80" s="43" t="s">
        <v>62</v>
      </c>
      <c r="C80" s="44" t="s">
        <v>22</v>
      </c>
      <c r="D80" s="45">
        <v>1</v>
      </c>
      <c r="E80" s="46"/>
      <c r="F80" s="47"/>
      <c r="G80" s="57"/>
      <c r="H80" s="57"/>
      <c r="I80" s="48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</row>
    <row r="81" spans="1:94" s="27" customFormat="1" ht="11.25" x14ac:dyDescent="0.2">
      <c r="A81" s="42">
        <v>6</v>
      </c>
      <c r="B81" s="43" t="s">
        <v>63</v>
      </c>
      <c r="C81" s="44" t="s">
        <v>22</v>
      </c>
      <c r="D81" s="45">
        <v>1</v>
      </c>
      <c r="E81" s="46"/>
      <c r="F81" s="47"/>
      <c r="G81" s="26"/>
      <c r="H81" s="26"/>
      <c r="I81" s="48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</row>
    <row r="82" spans="1:94" s="27" customFormat="1" ht="11.25" x14ac:dyDescent="0.2">
      <c r="A82" s="29"/>
      <c r="B82" s="37"/>
      <c r="C82" s="38"/>
      <c r="D82" s="39"/>
      <c r="E82" s="40"/>
      <c r="F82" s="41"/>
      <c r="G82" s="26"/>
      <c r="H82" s="26"/>
      <c r="I82" s="48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</row>
    <row r="83" spans="1:94" s="27" customFormat="1" ht="11.25" x14ac:dyDescent="0.2">
      <c r="A83" s="50" t="str">
        <f>A74</f>
        <v>G</v>
      </c>
      <c r="B83" s="50" t="str">
        <f>B74</f>
        <v>Nosiva konstrukcija panela fotonaponske elektrane</v>
      </c>
      <c r="C83" s="61"/>
      <c r="D83" s="61"/>
      <c r="E83" s="51" t="s">
        <v>16</v>
      </c>
      <c r="F83" s="52" t="str">
        <f>IFERROR(IF(SUM(F76:F81)&lt;&gt;0,SUM(F76:F81),""),"")</f>
        <v/>
      </c>
      <c r="G83" s="26"/>
      <c r="H83" s="26"/>
      <c r="I83" s="48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</row>
    <row r="84" spans="1:94" s="27" customFormat="1" ht="11.25" x14ac:dyDescent="0.2">
      <c r="A84" s="62"/>
      <c r="B84" s="39"/>
      <c r="C84" s="39"/>
      <c r="D84" s="39"/>
      <c r="E84" s="63"/>
      <c r="F84" s="64"/>
      <c r="G84" s="26"/>
      <c r="H84" s="26"/>
      <c r="I84" s="4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</row>
    <row r="85" spans="1:94" s="27" customFormat="1" ht="11.25" x14ac:dyDescent="0.2">
      <c r="A85" s="32" t="s">
        <v>64</v>
      </c>
      <c r="B85" s="54" t="s">
        <v>65</v>
      </c>
      <c r="C85" s="54"/>
      <c r="D85" s="54"/>
      <c r="E85" s="55"/>
      <c r="F85" s="56"/>
      <c r="G85" s="26"/>
      <c r="H85" s="26"/>
      <c r="I85" s="48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</row>
    <row r="86" spans="1:94" s="59" customFormat="1" ht="11.25" x14ac:dyDescent="0.2">
      <c r="A86" s="21" t="s">
        <v>12</v>
      </c>
      <c r="B86" s="37"/>
      <c r="C86" s="38"/>
      <c r="D86" s="39"/>
      <c r="E86" s="40"/>
      <c r="F86" s="41"/>
      <c r="G86" s="57"/>
      <c r="H86" s="57"/>
      <c r="I86" s="48"/>
      <c r="J86" s="58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</row>
    <row r="87" spans="1:94" s="59" customFormat="1" ht="157.9" customHeight="1" x14ac:dyDescent="0.2">
      <c r="A87" s="42">
        <v>1</v>
      </c>
      <c r="B87" s="43" t="s">
        <v>66</v>
      </c>
      <c r="C87" s="44" t="s">
        <v>14</v>
      </c>
      <c r="D87" s="45">
        <v>1</v>
      </c>
      <c r="E87" s="46"/>
      <c r="F87" s="47"/>
      <c r="G87" s="57"/>
      <c r="H87" s="57"/>
      <c r="I87" s="48"/>
      <c r="J87" s="58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</row>
    <row r="88" spans="1:94" s="59" customFormat="1" ht="281.25" x14ac:dyDescent="0.2">
      <c r="A88" s="42">
        <v>2</v>
      </c>
      <c r="B88" s="65" t="s">
        <v>67</v>
      </c>
      <c r="C88" s="44" t="s">
        <v>14</v>
      </c>
      <c r="D88" s="45">
        <v>1</v>
      </c>
      <c r="E88" s="46"/>
      <c r="F88" s="47"/>
      <c r="G88" s="57"/>
      <c r="H88" s="57"/>
      <c r="I88" s="48"/>
      <c r="J88" s="58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</row>
    <row r="89" spans="1:94" s="59" customFormat="1" ht="78.75" x14ac:dyDescent="0.2">
      <c r="A89" s="42">
        <v>3</v>
      </c>
      <c r="B89" s="43" t="s">
        <v>68</v>
      </c>
      <c r="C89" s="44" t="s">
        <v>14</v>
      </c>
      <c r="D89" s="45">
        <v>1</v>
      </c>
      <c r="E89" s="46"/>
      <c r="F89" s="47"/>
      <c r="G89" s="57"/>
      <c r="H89" s="57"/>
      <c r="I89" s="48"/>
      <c r="J89" s="58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</row>
    <row r="90" spans="1:94" s="59" customFormat="1" ht="45" x14ac:dyDescent="0.2">
      <c r="A90" s="42">
        <v>4</v>
      </c>
      <c r="B90" s="53" t="s">
        <v>69</v>
      </c>
      <c r="C90" s="44" t="s">
        <v>14</v>
      </c>
      <c r="D90" s="45">
        <v>1</v>
      </c>
      <c r="E90" s="46"/>
      <c r="F90" s="47"/>
      <c r="G90" s="57"/>
      <c r="H90" s="57"/>
      <c r="I90" s="48"/>
      <c r="J90" s="58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</row>
    <row r="91" spans="1:94" s="27" customFormat="1" ht="22.5" x14ac:dyDescent="0.2">
      <c r="A91" s="42">
        <v>5</v>
      </c>
      <c r="B91" s="43" t="s">
        <v>70</v>
      </c>
      <c r="C91" s="44" t="s">
        <v>14</v>
      </c>
      <c r="D91" s="45">
        <v>1</v>
      </c>
      <c r="E91" s="46"/>
      <c r="F91" s="47"/>
      <c r="G91" s="26"/>
      <c r="H91" s="26"/>
      <c r="I91" s="48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</row>
    <row r="92" spans="1:94" s="27" customFormat="1" ht="11.25" x14ac:dyDescent="0.2">
      <c r="A92" s="29"/>
      <c r="B92" s="37"/>
      <c r="C92" s="38"/>
      <c r="D92" s="39"/>
      <c r="E92" s="40"/>
      <c r="F92" s="41"/>
      <c r="G92" s="26"/>
      <c r="H92" s="26"/>
      <c r="I92" s="48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</row>
    <row r="93" spans="1:94" x14ac:dyDescent="0.25">
      <c r="A93" s="50" t="str">
        <f>A85</f>
        <v>H</v>
      </c>
      <c r="B93" s="50" t="str">
        <f>B85</f>
        <v>Izrada dokumentacije, stručni nadzor pri gradnji i ispitivanja i mjerenja</v>
      </c>
      <c r="C93" s="61"/>
      <c r="D93" s="61"/>
      <c r="E93" s="51" t="s">
        <v>16</v>
      </c>
      <c r="F93" s="52" t="str">
        <f>IFERROR(IF(SUM(F87:F91)&lt;&gt;0,SUM(F87:F91),""),"")</f>
        <v/>
      </c>
      <c r="I93" s="48"/>
    </row>
    <row r="94" spans="1:94" ht="13.5" customHeight="1" x14ac:dyDescent="0.25">
      <c r="I94" s="48"/>
    </row>
    <row r="95" spans="1:94" ht="32.25" customHeight="1" x14ac:dyDescent="0.25">
      <c r="A95" s="70"/>
      <c r="B95" s="71" t="s">
        <v>71</v>
      </c>
      <c r="C95" s="72"/>
      <c r="D95" s="72"/>
      <c r="E95" s="73"/>
      <c r="F95" s="74"/>
    </row>
    <row r="96" spans="1:94" s="76" customFormat="1" x14ac:dyDescent="0.2">
      <c r="A96" s="6"/>
      <c r="B96" s="7"/>
      <c r="C96" s="8"/>
      <c r="D96" s="9"/>
      <c r="E96" s="10"/>
      <c r="F96" s="11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</row>
    <row r="97" spans="1:94" s="76" customFormat="1" x14ac:dyDescent="0.25">
      <c r="A97" s="8" t="str">
        <f>A10</f>
        <v>A</v>
      </c>
      <c r="B97" s="77" t="str">
        <f>B10</f>
        <v>Fotonaponska oprema</v>
      </c>
      <c r="C97" s="78" t="s">
        <v>22</v>
      </c>
      <c r="D97" s="8">
        <v>1</v>
      </c>
      <c r="E97" s="79" t="str">
        <f>F15</f>
        <v/>
      </c>
      <c r="F97" s="80" t="str">
        <f t="shared" ref="F97:F104" si="4">IFERROR(IF(AND(D97&lt;&gt;0,E97&lt;&gt;0),D97*E97,""),"")</f>
        <v/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</row>
    <row r="98" spans="1:94" s="76" customFormat="1" x14ac:dyDescent="0.25">
      <c r="A98" s="8" t="str">
        <f>A17</f>
        <v>B</v>
      </c>
      <c r="B98" s="77" t="str">
        <f>B17</f>
        <v>Sustav za daljinski nadzor</v>
      </c>
      <c r="C98" s="78" t="s">
        <v>22</v>
      </c>
      <c r="D98" s="8">
        <v>1</v>
      </c>
      <c r="E98" s="79" t="str">
        <f>F23</f>
        <v/>
      </c>
      <c r="F98" s="80" t="str">
        <f t="shared" si="4"/>
        <v/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</row>
    <row r="99" spans="1:94" s="76" customFormat="1" x14ac:dyDescent="0.25">
      <c r="A99" s="8" t="str">
        <f>A25</f>
        <v>C</v>
      </c>
      <c r="B99" s="77" t="str">
        <f>B25</f>
        <v>ZS razvodni ormar stringa</v>
      </c>
      <c r="C99" s="78" t="s">
        <v>22</v>
      </c>
      <c r="D99" s="8">
        <v>1</v>
      </c>
      <c r="E99" s="79" t="str">
        <f>F31</f>
        <v/>
      </c>
      <c r="F99" s="80" t="str">
        <f t="shared" si="4"/>
        <v/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</row>
    <row r="100" spans="1:94" s="76" customFormat="1" x14ac:dyDescent="0.25">
      <c r="A100" s="8" t="str">
        <f>A33</f>
        <v>D</v>
      </c>
      <c r="B100" s="77" t="str">
        <f>B33</f>
        <v>Razvodni ormari (AC i DC)</v>
      </c>
      <c r="C100" s="78" t="s">
        <v>22</v>
      </c>
      <c r="D100" s="8">
        <v>1</v>
      </c>
      <c r="E100" s="79" t="str">
        <f>F46</f>
        <v/>
      </c>
      <c r="F100" s="80" t="str">
        <f t="shared" si="4"/>
        <v/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</row>
    <row r="101" spans="1:94" s="76" customFormat="1" x14ac:dyDescent="0.25">
      <c r="A101" s="8" t="str">
        <f>A48</f>
        <v>E</v>
      </c>
      <c r="B101" s="77" t="str">
        <f>B48</f>
        <v>Priključak na postojeći EES</v>
      </c>
      <c r="C101" s="78" t="s">
        <v>22</v>
      </c>
      <c r="D101" s="8">
        <v>1</v>
      </c>
      <c r="E101" s="79" t="str">
        <f>F61</f>
        <v/>
      </c>
      <c r="F101" s="80" t="str">
        <f t="shared" si="4"/>
        <v/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</row>
    <row r="102" spans="1:94" s="76" customFormat="1" x14ac:dyDescent="0.25">
      <c r="A102" s="8" t="str">
        <f>A63</f>
        <v>F</v>
      </c>
      <c r="B102" s="77" t="str">
        <f>B63</f>
        <v>Kabliranje i uzemljenje fotonaponske elektrane</v>
      </c>
      <c r="C102" s="78" t="s">
        <v>22</v>
      </c>
      <c r="D102" s="8">
        <v>1</v>
      </c>
      <c r="E102" s="79" t="str">
        <f>F72</f>
        <v/>
      </c>
      <c r="F102" s="80" t="str">
        <f t="shared" si="4"/>
        <v/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</row>
    <row r="103" spans="1:94" s="76" customFormat="1" x14ac:dyDescent="0.25">
      <c r="A103" s="8" t="str">
        <f>A74</f>
        <v>G</v>
      </c>
      <c r="B103" s="77" t="str">
        <f>B74</f>
        <v>Nosiva konstrukcija panela fotonaponske elektrane</v>
      </c>
      <c r="C103" s="78" t="s">
        <v>22</v>
      </c>
      <c r="D103" s="8">
        <v>1</v>
      </c>
      <c r="E103" s="79" t="str">
        <f>F83</f>
        <v/>
      </c>
      <c r="F103" s="80" t="str">
        <f t="shared" si="4"/>
        <v/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</row>
    <row r="104" spans="1:94" s="76" customFormat="1" x14ac:dyDescent="0.25">
      <c r="A104" s="8" t="str">
        <f>A85</f>
        <v>H</v>
      </c>
      <c r="B104" s="77" t="str">
        <f>B85</f>
        <v>Izrada dokumentacije, stručni nadzor pri gradnji i ispitivanja i mjerenja</v>
      </c>
      <c r="C104" s="78" t="s">
        <v>22</v>
      </c>
      <c r="D104" s="8">
        <v>1</v>
      </c>
      <c r="E104" s="79" t="str">
        <f>F93</f>
        <v/>
      </c>
      <c r="F104" s="80" t="str">
        <f t="shared" si="4"/>
        <v/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</row>
    <row r="105" spans="1:94" x14ac:dyDescent="0.25">
      <c r="A105" s="12"/>
      <c r="B105" s="7" t="s">
        <v>73</v>
      </c>
      <c r="C105" s="8"/>
      <c r="D105" s="9"/>
      <c r="E105" s="81"/>
      <c r="F105" s="82"/>
    </row>
    <row r="106" spans="1:94" x14ac:dyDescent="0.25">
      <c r="A106" s="12"/>
      <c r="C106" s="83"/>
      <c r="D106" s="83"/>
      <c r="E106" s="84" t="s">
        <v>72</v>
      </c>
      <c r="F106" s="85" t="str">
        <f>IFERROR(IF(SUM(F97:F104)&lt;&gt;0,SUM(F97:F104),""),"")</f>
        <v/>
      </c>
    </row>
    <row r="107" spans="1:94" x14ac:dyDescent="0.25">
      <c r="A107" s="12"/>
      <c r="C107" s="83"/>
      <c r="D107" s="83"/>
      <c r="E107" s="84"/>
      <c r="F107" s="86" t="str">
        <f>IF(F106&lt;&gt;"",F106/4,"")</f>
        <v/>
      </c>
    </row>
    <row r="108" spans="1:94" x14ac:dyDescent="0.25">
      <c r="A108" s="12"/>
      <c r="C108" s="83"/>
      <c r="D108" s="83"/>
      <c r="E108" s="84"/>
      <c r="F108" s="86" t="str">
        <f>IF(F106&lt;&gt;"",SUM(F106:F107),"")</f>
        <v/>
      </c>
    </row>
    <row r="109" spans="1:94" x14ac:dyDescent="0.25">
      <c r="A109" s="12"/>
      <c r="B109" s="7"/>
      <c r="C109" s="8"/>
      <c r="D109" s="9"/>
      <c r="E109" s="10"/>
      <c r="F109" s="11"/>
    </row>
    <row r="110" spans="1:94" x14ac:dyDescent="0.25">
      <c r="A110" s="12"/>
      <c r="B110" s="7"/>
      <c r="C110" s="8"/>
      <c r="D110" s="9"/>
      <c r="E110" s="10"/>
      <c r="F110" s="11"/>
    </row>
    <row r="111" spans="1:94" x14ac:dyDescent="0.25">
      <c r="A111" s="6"/>
      <c r="B111" s="7"/>
      <c r="C111" s="8"/>
      <c r="D111" s="9"/>
      <c r="E111" s="10"/>
      <c r="F111" s="11"/>
    </row>
    <row r="112" spans="1:94" x14ac:dyDescent="0.25">
      <c r="A112" s="6"/>
      <c r="B112" s="7"/>
      <c r="C112" s="8"/>
      <c r="D112" s="9"/>
      <c r="E112" s="10"/>
      <c r="F112" s="11"/>
    </row>
    <row r="113" spans="1:6" x14ac:dyDescent="0.25">
      <c r="A113" s="6"/>
      <c r="B113" s="7"/>
      <c r="C113" s="8"/>
      <c r="D113" s="9"/>
      <c r="E113" s="10"/>
      <c r="F113" s="11"/>
    </row>
    <row r="114" spans="1:6" x14ac:dyDescent="0.25">
      <c r="A114" s="6"/>
      <c r="B114" s="7"/>
      <c r="C114" s="8"/>
      <c r="D114" s="9"/>
      <c r="E114" s="10"/>
      <c r="F114" s="11"/>
    </row>
    <row r="115" spans="1:6" x14ac:dyDescent="0.25">
      <c r="A115" s="6"/>
      <c r="B115" s="7"/>
      <c r="C115" s="8"/>
      <c r="D115" s="9"/>
      <c r="E115" s="10"/>
      <c r="F115" s="11"/>
    </row>
    <row r="116" spans="1:6" x14ac:dyDescent="0.25">
      <c r="A116" s="6"/>
      <c r="B116" s="7"/>
      <c r="C116" s="8"/>
      <c r="D116" s="9"/>
      <c r="E116" s="10"/>
      <c r="F116" s="11"/>
    </row>
    <row r="117" spans="1:6" x14ac:dyDescent="0.25">
      <c r="A117" s="6"/>
      <c r="B117" s="7"/>
      <c r="C117" s="8"/>
      <c r="D117" s="9"/>
      <c r="E117" s="10"/>
      <c r="F117" s="11"/>
    </row>
    <row r="118" spans="1:6" x14ac:dyDescent="0.25">
      <c r="A118" s="6"/>
      <c r="B118" s="7"/>
      <c r="C118" s="8"/>
      <c r="D118" s="9"/>
      <c r="E118" s="10"/>
      <c r="F118" s="11"/>
    </row>
    <row r="119" spans="1:6" x14ac:dyDescent="0.25">
      <c r="A119" s="6"/>
      <c r="B119" s="7"/>
      <c r="C119" s="8"/>
      <c r="D119" s="9"/>
      <c r="E119" s="10"/>
      <c r="F119" s="11"/>
    </row>
    <row r="120" spans="1:6" x14ac:dyDescent="0.25">
      <c r="A120" s="6"/>
      <c r="B120" s="7"/>
      <c r="C120" s="8"/>
      <c r="D120" s="9"/>
      <c r="E120" s="10"/>
      <c r="F120" s="11"/>
    </row>
    <row r="121" spans="1:6" x14ac:dyDescent="0.25">
      <c r="A121" s="6"/>
      <c r="B121" s="7"/>
      <c r="C121" s="8"/>
      <c r="D121" s="9"/>
      <c r="E121" s="10"/>
      <c r="F121" s="11"/>
    </row>
    <row r="122" spans="1:6" x14ac:dyDescent="0.25">
      <c r="A122" s="6"/>
      <c r="B122" s="7"/>
      <c r="C122" s="8"/>
      <c r="D122" s="9"/>
      <c r="E122" s="10"/>
      <c r="F122" s="11"/>
    </row>
    <row r="123" spans="1:6" x14ac:dyDescent="0.25">
      <c r="A123" s="6"/>
      <c r="B123" s="7"/>
      <c r="C123" s="8"/>
      <c r="D123" s="9"/>
      <c r="E123" s="10"/>
      <c r="F123" s="11"/>
    </row>
    <row r="124" spans="1:6" x14ac:dyDescent="0.25">
      <c r="A124" s="6"/>
      <c r="B124" s="7"/>
      <c r="C124" s="8"/>
      <c r="D124" s="9"/>
      <c r="E124" s="10"/>
      <c r="F124" s="11"/>
    </row>
    <row r="125" spans="1:6" x14ac:dyDescent="0.25">
      <c r="A125" s="6"/>
      <c r="B125" s="7"/>
      <c r="C125" s="8"/>
      <c r="D125" s="9"/>
      <c r="E125" s="10"/>
      <c r="F125" s="11"/>
    </row>
    <row r="126" spans="1:6" x14ac:dyDescent="0.25">
      <c r="A126" s="6"/>
      <c r="B126" s="7"/>
      <c r="C126" s="8"/>
      <c r="D126" s="9"/>
      <c r="E126" s="10"/>
      <c r="F126" s="11"/>
    </row>
    <row r="127" spans="1:6" x14ac:dyDescent="0.25">
      <c r="A127" s="6"/>
      <c r="B127" s="7"/>
      <c r="C127" s="8"/>
      <c r="D127" s="9"/>
      <c r="E127" s="10"/>
      <c r="F127" s="11"/>
    </row>
    <row r="128" spans="1:6" x14ac:dyDescent="0.25">
      <c r="A128" s="6"/>
      <c r="B128" s="7"/>
      <c r="C128" s="8"/>
      <c r="D128" s="9"/>
      <c r="E128" s="10"/>
      <c r="F128" s="11"/>
    </row>
    <row r="129" spans="1:6" x14ac:dyDescent="0.25">
      <c r="A129" s="6"/>
      <c r="B129" s="7"/>
      <c r="C129" s="8"/>
      <c r="D129" s="9"/>
      <c r="E129" s="10"/>
      <c r="F129" s="11"/>
    </row>
    <row r="130" spans="1:6" x14ac:dyDescent="0.25">
      <c r="A130" s="6"/>
      <c r="B130" s="7"/>
      <c r="C130" s="8"/>
      <c r="D130" s="9"/>
      <c r="E130" s="10"/>
      <c r="F130" s="11"/>
    </row>
    <row r="131" spans="1:6" x14ac:dyDescent="0.25">
      <c r="A131" s="6"/>
      <c r="B131" s="7"/>
      <c r="C131" s="8"/>
      <c r="D131" s="9"/>
      <c r="E131" s="10"/>
      <c r="F131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2024-06-26T11:55:47Z</dcterms:created>
  <dcterms:modified xsi:type="dcterms:W3CDTF">2024-06-26T12:02:02Z</dcterms:modified>
</cp:coreProperties>
</file>